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425" yWindow="65431" windowWidth="14430" windowHeight="11760" tabRatio="604" activeTab="0"/>
  </bookViews>
  <sheets>
    <sheet name="FAK YO BÖL I II MEV ÖĞ SAY" sheetId="1" r:id="rId1"/>
    <sheet name="ENSTİTÜ" sheetId="2" r:id="rId2"/>
  </sheets>
  <definedNames>
    <definedName name="_xlnm.Print_Area" localSheetId="1">'ENSTİTÜ'!$A$1:$S$150</definedName>
    <definedName name="_xlnm.Print_Area" localSheetId="0">'FAK YO BÖL I II MEV ÖĞ SAY'!$A$1:$O$234</definedName>
  </definedNames>
  <calcPr fullCalcOnLoad="1"/>
</workbook>
</file>

<file path=xl/sharedStrings.xml><?xml version="1.0" encoding="utf-8"?>
<sst xmlns="http://schemas.openxmlformats.org/spreadsheetml/2006/main" count="560" uniqueCount="362">
  <si>
    <t>ONDOKUZ MAYIS ÜNİVERSİTESİ</t>
  </si>
  <si>
    <t>BÖLÜM/PROGRAM</t>
  </si>
  <si>
    <t>I.ÖĞRETİM</t>
  </si>
  <si>
    <t>II.ÖĞRETİM</t>
  </si>
  <si>
    <t>GENEL TOPLAM</t>
  </si>
  <si>
    <t>K</t>
  </si>
  <si>
    <t>E</t>
  </si>
  <si>
    <t>T</t>
  </si>
  <si>
    <t>TIP FAKÜLTESİ</t>
  </si>
  <si>
    <t>Tıp</t>
  </si>
  <si>
    <t>T.C.</t>
  </si>
  <si>
    <t>Tarımsal Yapılar ve Sulama Bölümü</t>
  </si>
  <si>
    <t>VETERİNER FAKÜLTESİ</t>
  </si>
  <si>
    <t>Veteriner Hekimlik</t>
  </si>
  <si>
    <t xml:space="preserve">YÜKSEKOKUL TOPLAMI </t>
  </si>
  <si>
    <t xml:space="preserve"> </t>
  </si>
  <si>
    <t xml:space="preserve">       YÜKSEKÖĞRETİM</t>
  </si>
  <si>
    <t xml:space="preserve">         PROGRAMLARI</t>
  </si>
  <si>
    <t>YÜKSEKLİSANS</t>
  </si>
  <si>
    <t>DOKTORA</t>
  </si>
  <si>
    <t>TOPLAM</t>
  </si>
  <si>
    <t>ANABİLİM DALI</t>
  </si>
  <si>
    <t>GENEL</t>
  </si>
  <si>
    <t>Resim-İş Öğretmenliği</t>
  </si>
  <si>
    <t>Müzik Öğretmenliği</t>
  </si>
  <si>
    <t>FAKÜLTESİ</t>
  </si>
  <si>
    <t xml:space="preserve">ZİRAAT  </t>
  </si>
  <si>
    <t>TEZSİZ</t>
  </si>
  <si>
    <t>TEZLİ</t>
  </si>
  <si>
    <t xml:space="preserve">FAKÜLTE TOPLAMI </t>
  </si>
  <si>
    <t>Bahçe Bitkileri Bölümü</t>
  </si>
  <si>
    <t>Bitki Koruma Bölümü</t>
  </si>
  <si>
    <t>Tarım Ekonomisi Bölümü</t>
  </si>
  <si>
    <t>Tarımsal Biyoteknoloji Bölümü</t>
  </si>
  <si>
    <t>FAKÜLTE / YÜKSEKOKUL</t>
  </si>
  <si>
    <t>Tıp ( İngilizce )</t>
  </si>
  <si>
    <t>ALİ FUAD BAŞGİL HUKUK FAKÜLTESİ</t>
  </si>
  <si>
    <t xml:space="preserve">Hukuk </t>
  </si>
  <si>
    <t>DİŞ HEKİMLİĞİ FAKÜLTESİ</t>
  </si>
  <si>
    <t>Diş Hekimliği</t>
  </si>
  <si>
    <t>Almanca Öğretmenliği</t>
  </si>
  <si>
    <t>Bilgisayar ve Öğretim Teknolojileri Öğr</t>
  </si>
  <si>
    <t>Fen Bilgisi Öğretmenliği</t>
  </si>
  <si>
    <t>EĞİTİM</t>
  </si>
  <si>
    <t>Fransızca Öğretmenliği</t>
  </si>
  <si>
    <t>İlköğretim Matematik Öğretmenliği</t>
  </si>
  <si>
    <t>İngilizce Öğretmenliği</t>
  </si>
  <si>
    <t>İşitme Engelliler Öğretmenliği</t>
  </si>
  <si>
    <t>Okul Öncesi Öğretmenliği</t>
  </si>
  <si>
    <t>Rehberlik ve Psikolojik Danışmanlık</t>
  </si>
  <si>
    <t>Sınıf Öğretmenliği</t>
  </si>
  <si>
    <t>Sosyal Bilgiler Öğretmenliği</t>
  </si>
  <si>
    <t>Türkçe Öğretmenliği</t>
  </si>
  <si>
    <t>Zihin Engelliler Öğretmenliği</t>
  </si>
  <si>
    <t>Arkeoloji Bölümü</t>
  </si>
  <si>
    <t>Biyoloji Bölümü</t>
  </si>
  <si>
    <t xml:space="preserve">Coğrafya Bölümü </t>
  </si>
  <si>
    <t>Felsefe Bölümü</t>
  </si>
  <si>
    <t xml:space="preserve">FEN-EDEBİYAT </t>
  </si>
  <si>
    <t>Fizik Bölümü</t>
  </si>
  <si>
    <t>İstatistik Bölümü</t>
  </si>
  <si>
    <t>Kimya Bölümü</t>
  </si>
  <si>
    <t>Matematik Bölümü</t>
  </si>
  <si>
    <t>Psikoloji Bölümü</t>
  </si>
  <si>
    <t>Sosyoloji Bölümü</t>
  </si>
  <si>
    <t>Tarih Bölümü</t>
  </si>
  <si>
    <t>Türk Dili ve Edebiyatı Bölümü</t>
  </si>
  <si>
    <t>İktisat Bölümü</t>
  </si>
  <si>
    <t xml:space="preserve">İKTİSADİ VE İDARİ BİLİMLER </t>
  </si>
  <si>
    <t>İşletme Bölümü</t>
  </si>
  <si>
    <t>Siyaset Bilimi ve Kamu Yönetimi Bölümü</t>
  </si>
  <si>
    <t xml:space="preserve">İlahiyat </t>
  </si>
  <si>
    <t>İlköğretim Din Kültürü ve Ahlak Bilgisi Öğr</t>
  </si>
  <si>
    <t>Bilgisayar Mühendisliği Bölümü</t>
  </si>
  <si>
    <t>Çevre Mühendisliği Bölümü</t>
  </si>
  <si>
    <t>Elektrik-Elektronik Mühendisliği</t>
  </si>
  <si>
    <t xml:space="preserve">MÜHENDİSLİK </t>
  </si>
  <si>
    <t>Endüstri Mühendisliği Bölümü</t>
  </si>
  <si>
    <t>Gıda Mühendisliği Bölümü</t>
  </si>
  <si>
    <t>Harita Mühendisliği Bölümü</t>
  </si>
  <si>
    <t>İnşaat Mühendisliği Bölümü</t>
  </si>
  <si>
    <t>Kimya Mühendisliği Bölümü</t>
  </si>
  <si>
    <t>Makine Mühendisliği Bölümü</t>
  </si>
  <si>
    <t>Malzeme Bilimi ve Mühendisliği Bölümü</t>
  </si>
  <si>
    <t>Tarla Bitkileri Bölümü</t>
  </si>
  <si>
    <t>Toprak Bilimi ve Bitki Besleme Bölümü</t>
  </si>
  <si>
    <t>Ziraat Mühendisliği</t>
  </si>
  <si>
    <t>Zootekni Bölümü</t>
  </si>
  <si>
    <t>Ebelik Bölümü</t>
  </si>
  <si>
    <t xml:space="preserve"> YÜKSEKOKULU </t>
  </si>
  <si>
    <t>Hemşirelik Bölümü</t>
  </si>
  <si>
    <t>Antrenörlük Eğitimi</t>
  </si>
  <si>
    <t>Beden Eğitimi ve Spor Öğretmenliği</t>
  </si>
  <si>
    <t>Spor Yöneticiliği</t>
  </si>
  <si>
    <t>FAKÜLTE  TOPLAMI</t>
  </si>
  <si>
    <t>YÜKSEKOKUL TOPLAMI</t>
  </si>
  <si>
    <t>LİSANS  TOPLAMI</t>
  </si>
  <si>
    <t>ADALET MESLEK YÜKSEKOKULU</t>
  </si>
  <si>
    <t>Lojistik Programı</t>
  </si>
  <si>
    <t>ALAÇAM</t>
  </si>
  <si>
    <t>Posta Hizmetleri Programı</t>
  </si>
  <si>
    <t xml:space="preserve">MESLEK YÜKSEKOKULU </t>
  </si>
  <si>
    <t xml:space="preserve">YÜKSEKOKUL TOPLAMI  </t>
  </si>
  <si>
    <t>Bilgisayar Programcılığı Programı</t>
  </si>
  <si>
    <t>BAFRA</t>
  </si>
  <si>
    <t xml:space="preserve">Muhasebe ve Vergi Uygulamaları Programı </t>
  </si>
  <si>
    <t>MESLEK</t>
  </si>
  <si>
    <t>Organik Tarım Programı</t>
  </si>
  <si>
    <t>Seracılık Programı</t>
  </si>
  <si>
    <t>YÜKSEKOKULU</t>
  </si>
  <si>
    <t>Tıbbi ve Aromatik Bitkiler Programı</t>
  </si>
  <si>
    <t>Bankacılık ve Sigortacılık Programı</t>
  </si>
  <si>
    <t>ÇARŞAMBA</t>
  </si>
  <si>
    <t>TİCARET BORSASI</t>
  </si>
  <si>
    <t>HAVZA</t>
  </si>
  <si>
    <t>Fizyoterapi Programı</t>
  </si>
  <si>
    <t>İnşaat Teknolojisi Programı</t>
  </si>
  <si>
    <t>İşletme Yönetimi Programı</t>
  </si>
  <si>
    <t>Turizm ve Otel İşletmeciliği Programı</t>
  </si>
  <si>
    <t>SAĞLIK HİZMETLERİ</t>
  </si>
  <si>
    <t xml:space="preserve"> MESLEK</t>
  </si>
  <si>
    <t>Basım ve Yayın Teknolojileri Programı</t>
  </si>
  <si>
    <t>Çocuk Gelişimi Programı</t>
  </si>
  <si>
    <t>Grafik Tasarımı Programı</t>
  </si>
  <si>
    <t>SAMSUN</t>
  </si>
  <si>
    <t>Mimari Dekoratif Sanatlar Programı</t>
  </si>
  <si>
    <t>Peyzaj ve Süs Bitkileri Programı</t>
  </si>
  <si>
    <t>Tarım Makineleri Programı</t>
  </si>
  <si>
    <t>Pazarlama Programı</t>
  </si>
  <si>
    <t>VEZİRKÖPRÜ</t>
  </si>
  <si>
    <t>YEŞİLYURT DEMİR ÇELİK</t>
  </si>
  <si>
    <t xml:space="preserve">  ÖNLİSANS ( MESLEK YÜKSEKOKULU )  TOPLAMI </t>
  </si>
  <si>
    <t>Eğitim Bilimleri</t>
  </si>
  <si>
    <t>BİLİMLERİ</t>
  </si>
  <si>
    <t>Güzel Sanatlar Eğitimi</t>
  </si>
  <si>
    <t>ENSTİTÜSÜ</t>
  </si>
  <si>
    <t>Ortaöğretim Fen ve Matematik Alanları Eğitimi</t>
  </si>
  <si>
    <t>Biyoloji Öğretmenliği</t>
  </si>
  <si>
    <t>Matematik Öğretmenliği</t>
  </si>
  <si>
    <t>Türkçe Eğitimi</t>
  </si>
  <si>
    <t>Biyoloji</t>
  </si>
  <si>
    <t>Fizik</t>
  </si>
  <si>
    <t>Kimya</t>
  </si>
  <si>
    <t>Matematik</t>
  </si>
  <si>
    <t>FEN</t>
  </si>
  <si>
    <t>İstatistik</t>
  </si>
  <si>
    <t>Tarla Bitkileri</t>
  </si>
  <si>
    <t>Bahçe Bitkileri</t>
  </si>
  <si>
    <t>Bilgisayar Mühendisliği</t>
  </si>
  <si>
    <t>Zootekni</t>
  </si>
  <si>
    <t>Bitki Koruma</t>
  </si>
  <si>
    <t>Tarım Ekonomisi</t>
  </si>
  <si>
    <t>Tarımsal Yapılar ve Sulama</t>
  </si>
  <si>
    <t>Gıda Mühendisliği</t>
  </si>
  <si>
    <t>Çevre Mühendisliği</t>
  </si>
  <si>
    <t>İnşaat Mühendisliği</t>
  </si>
  <si>
    <t>Harita Mühendisliği</t>
  </si>
  <si>
    <t>Makine Mühendisliği</t>
  </si>
  <si>
    <t>Coğrafya</t>
  </si>
  <si>
    <t>Tarih</t>
  </si>
  <si>
    <t>SOSYAL</t>
  </si>
  <si>
    <t>Türk Dili ve Edebiyatı</t>
  </si>
  <si>
    <t>Felsefe ve Din Bilimleri</t>
  </si>
  <si>
    <t>İslam Tarihi ve Sanatları</t>
  </si>
  <si>
    <t>BİLİMLER</t>
  </si>
  <si>
    <t>Temel İslam Bilimleri</t>
  </si>
  <si>
    <t>Kamu Hukuku</t>
  </si>
  <si>
    <t>Kadın ve Aile Araştırmaları</t>
  </si>
  <si>
    <t>Tıbbi Biyoloji</t>
  </si>
  <si>
    <t>Tıbbi Farmakoloji</t>
  </si>
  <si>
    <t>Tıbbi Biyokimya</t>
  </si>
  <si>
    <t>Tıbbi Mikrobiyoloji</t>
  </si>
  <si>
    <t>SAĞLIK</t>
  </si>
  <si>
    <t>Biyoistatistik ve Tıp Bilişimi</t>
  </si>
  <si>
    <t>Ortodonti</t>
  </si>
  <si>
    <t>Protetik Diş Tedavisi</t>
  </si>
  <si>
    <t>Periodontoloji</t>
  </si>
  <si>
    <t>Ağız Diş ve Çene Radyolojisi</t>
  </si>
  <si>
    <t>Pedodonti</t>
  </si>
  <si>
    <t>Endodonti</t>
  </si>
  <si>
    <t>ENSTİTÜ  TOPLAMI</t>
  </si>
  <si>
    <t xml:space="preserve">İşletme   </t>
  </si>
  <si>
    <t>Tarımsal Biyoteknoloji</t>
  </si>
  <si>
    <t>Sanat Tarihi Bölümü</t>
  </si>
  <si>
    <t>Deniz ve Liman İşletmeciliği Programı</t>
  </si>
  <si>
    <t>Emlak ve Emlak Yönetimi Programı</t>
  </si>
  <si>
    <t>Ağız ve Diş Sağlığı Programı</t>
  </si>
  <si>
    <t>Beslenme ve Diyetetik Bölümü</t>
  </si>
  <si>
    <t>Endüstriyel Kalıpçılık Programı</t>
  </si>
  <si>
    <t>Elektronik Teknolojisi Programı</t>
  </si>
  <si>
    <t>Elektrik Programı</t>
  </si>
  <si>
    <t>Kimya Teknolojisi Programı</t>
  </si>
  <si>
    <t>Otomotiv Teknolojisi Programı</t>
  </si>
  <si>
    <t xml:space="preserve">Felsefe </t>
  </si>
  <si>
    <t>Sosyoloji</t>
  </si>
  <si>
    <t>Kamu Yönetimi</t>
  </si>
  <si>
    <t>İktisat</t>
  </si>
  <si>
    <t>Kimya Mühendisliği</t>
  </si>
  <si>
    <t>Çağrı Merkezi Hizmetleri Programı</t>
  </si>
  <si>
    <t>GÜZEL SANATLAR FAKÜLTESİ</t>
  </si>
  <si>
    <t>Görsel İletişim Tasarımı Bölümü</t>
  </si>
  <si>
    <t>Gazetecilik</t>
  </si>
  <si>
    <t>Halkla İlişkiler ve Tanıtım</t>
  </si>
  <si>
    <t>İLETİŞİM  FAKÜLTESİ</t>
  </si>
  <si>
    <t xml:space="preserve">  </t>
  </si>
  <si>
    <t>İLAHİYAT FAKÜLTESİ</t>
  </si>
  <si>
    <t>MİMARLIK FAKÜLTESİ</t>
  </si>
  <si>
    <t>TURİZM FAKÜLTESİ</t>
  </si>
  <si>
    <t>Turizm İşletmeciliği Bölümü</t>
  </si>
  <si>
    <t>Ormancılık ve Orman Ürünleri Programı</t>
  </si>
  <si>
    <t xml:space="preserve">Dini Danışmanlık ve Rehberlik </t>
  </si>
  <si>
    <t>Büro Yönetimi ve Yönetici Asistanlığı Prog</t>
  </si>
  <si>
    <t>Arkeoloji</t>
  </si>
  <si>
    <t>Psikoloji</t>
  </si>
  <si>
    <t>Evlilik ve Aile Danışmanlığı</t>
  </si>
  <si>
    <t>GÜZEL SANATLAR</t>
  </si>
  <si>
    <t>Akıllı Sistemler Mühendisliği</t>
  </si>
  <si>
    <t>Hesaplamalı Bilimler</t>
  </si>
  <si>
    <t>Nanobilim ve Nanoteknoloji ( İngilizce )</t>
  </si>
  <si>
    <t xml:space="preserve">DEVLET KONSERVATUVARI </t>
  </si>
  <si>
    <t>Sosyal Güvenlik Programı</t>
  </si>
  <si>
    <t>Resim Bölümü</t>
  </si>
  <si>
    <t>Uluslararası Ticaret ve Lojistik Bölümü</t>
  </si>
  <si>
    <t>Halkla İlişkiler ve Tanıtım Programı</t>
  </si>
  <si>
    <t>Sosyal Hizmet Bölümü</t>
  </si>
  <si>
    <t xml:space="preserve">SAMSUN </t>
  </si>
  <si>
    <t xml:space="preserve">YAŞAR DOĞU SPOR BİLİMLERİ  </t>
  </si>
  <si>
    <t xml:space="preserve">FAKÜLTESİ </t>
  </si>
  <si>
    <t>Tarım Makineleri Bölümü</t>
  </si>
  <si>
    <t>UZAKTAN ÖĞRETİM</t>
  </si>
  <si>
    <t>Medya ve İletişim Programı</t>
  </si>
  <si>
    <t>KONSERVATUVAR TOPLAMI</t>
  </si>
  <si>
    <t>Anestezi Programı</t>
  </si>
  <si>
    <t>Diyaliz Programı</t>
  </si>
  <si>
    <t>İlk ve Acil Yardım Programı</t>
  </si>
  <si>
    <t>Optisyenlik  Programı</t>
  </si>
  <si>
    <t>Patoloji Laboratuvar Teknikleri  Prog</t>
  </si>
  <si>
    <t>Tıbbi Dokümantasyon ve Sekreterlik Prog</t>
  </si>
  <si>
    <t>Tıbbi Görüntüleme Teknikleri Programı</t>
  </si>
  <si>
    <t>Tıbbi Laboratuvar Teknikleri Programı</t>
  </si>
  <si>
    <t>Yaşlı Bakımı Programı</t>
  </si>
  <si>
    <t xml:space="preserve">Fizik Öğretmenliği  </t>
  </si>
  <si>
    <t>İlköğretim Din Kültürü ve Ahlak Bilgisi Öğr.</t>
  </si>
  <si>
    <t>Ortaöğretim Biyoloji Öğretmenliği</t>
  </si>
  <si>
    <t>Ortaöğretim Fizik Öğretmenliği</t>
  </si>
  <si>
    <t>Ortaöğretim Kimya Öğretmenliği</t>
  </si>
  <si>
    <t>Ortaöğretim Matematik Öğretmenliği</t>
  </si>
  <si>
    <t>Seramik-Cam Bölümü</t>
  </si>
  <si>
    <t>İktisat (İngilizce) Bölümü</t>
  </si>
  <si>
    <t>Tarım Makineleri ve Tek. Müh. Bölümü</t>
  </si>
  <si>
    <t>Sağlık Yönetimi Bölümü</t>
  </si>
  <si>
    <t>Bilgi Güvenliği Teknolojisi Programı</t>
  </si>
  <si>
    <t>Bitki Koruma Programı</t>
  </si>
  <si>
    <t>Gıda Kalite Kontrolü ve Analizi Programı</t>
  </si>
  <si>
    <t>Gıda Teknolojisi  Programı</t>
  </si>
  <si>
    <t>Mobilya ve Dekorasyon Programı</t>
  </si>
  <si>
    <t xml:space="preserve">YAŞAR DOĞU BEDEN EĞİTİMİ  </t>
  </si>
  <si>
    <t xml:space="preserve">SPOR YÜKSEKOKULU </t>
  </si>
  <si>
    <t>Kimya Öğremenliği</t>
  </si>
  <si>
    <t>Toprak Bilimi ve Bitki Besleme</t>
  </si>
  <si>
    <t>Yenilenebilir Enerji ve Uygulamaları (DSPL)</t>
  </si>
  <si>
    <t>Özel Eğitim Öğretmenliği</t>
  </si>
  <si>
    <t>Radyo, Televizyon ve Sinema Bölümü</t>
  </si>
  <si>
    <t>Müzik Bölümü</t>
  </si>
  <si>
    <t>Odyometri</t>
  </si>
  <si>
    <t>Biyomedikal Cihaz Teknolojisi</t>
  </si>
  <si>
    <t>İnternet ve Ağ Teknolojileri</t>
  </si>
  <si>
    <t>Ağız Diş ve Çene  Cerrahisi</t>
  </si>
  <si>
    <t>Restoratif Diş Tedavisi</t>
  </si>
  <si>
    <t xml:space="preserve">SAĞLIK </t>
  </si>
  <si>
    <t>Sanat Tarihi</t>
  </si>
  <si>
    <t>Moleküler Biyoloji ve Genetik</t>
  </si>
  <si>
    <t>Siyaset Bilimi ve Uluslararası İlişkiler Bölümü</t>
  </si>
  <si>
    <t>Uluslararası Ticaret ve İşletmecilik Bölümü</t>
  </si>
  <si>
    <t>İç Mimarlık</t>
  </si>
  <si>
    <t>Mimarlık</t>
  </si>
  <si>
    <t>Tarım Makinaları ve Teknolojileri Mühendisliği</t>
  </si>
  <si>
    <t>Adli Bilimler</t>
  </si>
  <si>
    <t>Turizm Rehberliği Bölümü</t>
  </si>
  <si>
    <t>İş Sağlığı ve Güvenliği Programı</t>
  </si>
  <si>
    <t>Dış Ticaret Programı</t>
  </si>
  <si>
    <t xml:space="preserve">TERME </t>
  </si>
  <si>
    <t>Güncelleme Tarihi</t>
  </si>
  <si>
    <t>Türkçe ve Sosyal Bilimler Eğitimi</t>
  </si>
  <si>
    <t>Temel Eğitim</t>
  </si>
  <si>
    <t>Geleneksel Türk Müziği</t>
  </si>
  <si>
    <t>Turizm İşletmeciliği</t>
  </si>
  <si>
    <t>Beden Eğitimi ve Spor</t>
  </si>
  <si>
    <t>Halk Sağlığı Hemşireliği</t>
  </si>
  <si>
    <t>Hemşirelik</t>
  </si>
  <si>
    <t>Ebelik</t>
  </si>
  <si>
    <t>Radyolojik Bilimler</t>
  </si>
  <si>
    <t>Sağlık Yönetimi</t>
  </si>
  <si>
    <t>Sinir Bilimleri</t>
  </si>
  <si>
    <t>Veteriner Histoloji ve Embriyoloji</t>
  </si>
  <si>
    <t xml:space="preserve">Adalet </t>
  </si>
  <si>
    <t>Muhasebe ve Vergi Uygulamaları Programı</t>
  </si>
  <si>
    <t>Endüstri Ürünleri Tasarımı Bölümü</t>
  </si>
  <si>
    <t>Grafik Bölümü</t>
  </si>
  <si>
    <t>Metalurji ve Malzeme Mühendisliği Bölümü</t>
  </si>
  <si>
    <t>Rekreasyon Bölümü</t>
  </si>
  <si>
    <t>BAFRA TURİZM MESLEK YÜKSEKOKULU</t>
  </si>
  <si>
    <t>Turizm ve Seyahat Hizmetleri Programı</t>
  </si>
  <si>
    <t>Metalurji ve Malzeme Mühendisliği</t>
  </si>
  <si>
    <t>BAFRA İŞLETME FAKÜLTESİ</t>
  </si>
  <si>
    <t>Sigortacılık ve Aktüerya Bilimleri Bölümü</t>
  </si>
  <si>
    <t>ÇARŞAMBA İNSAN VE TOPLUM BİLİMLERİ FAKÜLTESİ</t>
  </si>
  <si>
    <t>Şehir ve Bölge Planlama</t>
  </si>
  <si>
    <t>Dil ve Konuşma Terapisi</t>
  </si>
  <si>
    <t>Mekatronik Programı</t>
  </si>
  <si>
    <t xml:space="preserve">    2019-2020   EĞİTİM-ÖĞRETİM YILI  MEVCUT  ÖĞRENCİ SAYILARI</t>
  </si>
  <si>
    <t xml:space="preserve">    2019-2020  EĞİTİM-ÖĞRETİM YILI  MEVCUT  ÖĞRENCİ SAYILARI</t>
  </si>
  <si>
    <t>2019-2020 EĞİTİM-ÖĞRETİM YILI ENSTİTÜLERİN MEVCUT ÖĞRENCİ SAYILARI</t>
  </si>
  <si>
    <r>
      <t xml:space="preserve">2019-2020  EĞİTİM-ÖĞRETİM YILI ENSTİTÜLERİN   </t>
    </r>
    <r>
      <rPr>
        <b/>
        <i/>
        <sz val="12"/>
        <rFont val="Arial"/>
        <family val="2"/>
      </rPr>
      <t>MEVCUT</t>
    </r>
    <r>
      <rPr>
        <b/>
        <sz val="12"/>
        <rFont val="Arial"/>
        <family val="2"/>
      </rPr>
      <t xml:space="preserve">   ÖĞRENCİ SAYILARI</t>
    </r>
  </si>
  <si>
    <t>Bilgisayar ve Öğretim Teknolojileri Eğitimi</t>
  </si>
  <si>
    <t xml:space="preserve">İlköğretim Alanları Eğitimi </t>
  </si>
  <si>
    <t xml:space="preserve">Matematik ve Fen Bilimleri Eğitimi </t>
  </si>
  <si>
    <t xml:space="preserve">Yabancı Diller Eğitimi </t>
  </si>
  <si>
    <t>Malzeme Bilimi ve Mühendisliği</t>
  </si>
  <si>
    <t>Taşınmaz Değerleme ve Geliştirme</t>
  </si>
  <si>
    <t>Özel Hukuk (OMÜ-KTÜ Ortak)</t>
  </si>
  <si>
    <t>Uluslararası Ticaret ve İşletmecilik</t>
  </si>
  <si>
    <t>ENSTÜTÜSÜ</t>
  </si>
  <si>
    <t>(DSPL) Sanat ve Tasarım</t>
  </si>
  <si>
    <t>(DSPL) Tıbbi Resimleme</t>
  </si>
  <si>
    <t>Görsel İletişim Tasarımı</t>
  </si>
  <si>
    <t>Müzik</t>
  </si>
  <si>
    <t>Resim</t>
  </si>
  <si>
    <t>Acil Hemşireliği</t>
  </si>
  <si>
    <t>Anatomi (Tıp)</t>
  </si>
  <si>
    <t>Beslenme Bilimleri</t>
  </si>
  <si>
    <t>Dölerme ve Suni Tohumlama (Veteriner)</t>
  </si>
  <si>
    <t>Evde Hasta Bakımı Hemşireliği (DSPL)</t>
  </si>
  <si>
    <t>Fizyoloji (Tıp)</t>
  </si>
  <si>
    <t>Halk Sağlığı (Tıp)</t>
  </si>
  <si>
    <t>Hay. Bes. ve Beslenme Hast. (Veteriner)</t>
  </si>
  <si>
    <t>Histoloji-Embriyoloji (Tıp)</t>
  </si>
  <si>
    <t>Kardiyopulmoner Fizyoterapi</t>
  </si>
  <si>
    <t>Klinik Sinir Bilimleri (DSPL)</t>
  </si>
  <si>
    <t>Kulak Burun Boğaz (Odyoloji)</t>
  </si>
  <si>
    <t>Moleküler Tıp (DSPL)</t>
  </si>
  <si>
    <t>Ruh Sağlığı ve Hastalıkları Hemşireliği</t>
  </si>
  <si>
    <t>Su Ürünleri Hastalıkları (Veteriner)</t>
  </si>
  <si>
    <t>Veterinerlik Anatomisi</t>
  </si>
  <si>
    <t>Veterinerlik Besin Hijyeni ve Teknolojisi</t>
  </si>
  <si>
    <t>Veterinerlik Biyokimyası</t>
  </si>
  <si>
    <t>Veterinerlik Cerrahisi</t>
  </si>
  <si>
    <t>Veteriner Doğum ve Jinekolojisi</t>
  </si>
  <si>
    <t>Veterinerlik Farmakoloji ve Toksikolojisi</t>
  </si>
  <si>
    <t>Veterinerlik Fizyolojisi</t>
  </si>
  <si>
    <t>Veterinerlik Hekimliği Tarihi ve Deontoloji (DSPL)</t>
  </si>
  <si>
    <t>Veterinerlik İç Hastalıkları</t>
  </si>
  <si>
    <t>Veterinerlik Mikrobiyolojisi</t>
  </si>
  <si>
    <t>Veterinerlik Parazitolojisi</t>
  </si>
  <si>
    <t>Veterinerlik Patolojisi</t>
  </si>
  <si>
    <t>Veterinerlik Viroloji</t>
  </si>
  <si>
    <t xml:space="preserve">Veterinerlik Zootekni </t>
  </si>
  <si>
    <t>Ortaöğretim Sosyal Alanlar Eğitimi</t>
  </si>
  <si>
    <t>Girişimcilik ve Yenilikçilik (DSPL)</t>
  </si>
  <si>
    <t>İletişim Bilimleri (Disiplinlerarası)</t>
  </si>
  <si>
    <t xml:space="preserve">Deney Hayvanları Araştırmaları </t>
  </si>
  <si>
    <t>:30.04.2020</t>
  </si>
</sst>
</file>

<file path=xl/styles.xml><?xml version="1.0" encoding="utf-8"?>
<styleSheet xmlns="http://schemas.openxmlformats.org/spreadsheetml/2006/main">
  <numFmts count="21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  <numFmt numFmtId="175" formatCode="[$-41F]dd\ mmmm\ yyyy\ dddd"/>
    <numFmt numFmtId="176" formatCode="[$¥€-2]\ #,##0.00_);[Red]\([$€-2]\ #,##0.00\)"/>
  </numFmts>
  <fonts count="98">
    <font>
      <sz val="10"/>
      <name val="Arial Tur"/>
      <family val="0"/>
    </font>
    <font>
      <b/>
      <sz val="10"/>
      <name val="Arial Tur"/>
      <family val="0"/>
    </font>
    <font>
      <i/>
      <sz val="10"/>
      <name val="Arial Tur"/>
      <family val="0"/>
    </font>
    <font>
      <b/>
      <i/>
      <sz val="10"/>
      <name val="Arial Tur"/>
      <family val="0"/>
    </font>
    <font>
      <u val="single"/>
      <sz val="10"/>
      <color indexed="36"/>
      <name val="Arial Tur"/>
      <family val="0"/>
    </font>
    <font>
      <u val="single"/>
      <sz val="10"/>
      <color indexed="12"/>
      <name val="Arial Tur"/>
      <family val="0"/>
    </font>
    <font>
      <b/>
      <sz val="8"/>
      <name val="Arial Tur"/>
      <family val="0"/>
    </font>
    <font>
      <b/>
      <sz val="11"/>
      <name val="Arial Tur"/>
      <family val="2"/>
    </font>
    <font>
      <b/>
      <sz val="12"/>
      <name val="Times New Roman TUR"/>
      <family val="1"/>
    </font>
    <font>
      <sz val="12"/>
      <name val="Times New Roman Tur"/>
      <family val="1"/>
    </font>
    <font>
      <b/>
      <sz val="12"/>
      <name val="Arial Tur"/>
      <family val="2"/>
    </font>
    <font>
      <b/>
      <sz val="10"/>
      <color indexed="12"/>
      <name val="Arial Tur"/>
      <family val="2"/>
    </font>
    <font>
      <sz val="10"/>
      <color indexed="12"/>
      <name val="Arial Tur"/>
      <family val="2"/>
    </font>
    <font>
      <b/>
      <sz val="10"/>
      <color indexed="17"/>
      <name val="Arial Tur"/>
      <family val="2"/>
    </font>
    <font>
      <sz val="10"/>
      <color indexed="17"/>
      <name val="Arial Tur"/>
      <family val="2"/>
    </font>
    <font>
      <sz val="10"/>
      <color indexed="60"/>
      <name val="Arial Tur"/>
      <family val="2"/>
    </font>
    <font>
      <b/>
      <sz val="11"/>
      <color indexed="12"/>
      <name val="Arial Tur"/>
      <family val="2"/>
    </font>
    <font>
      <b/>
      <sz val="11"/>
      <color indexed="17"/>
      <name val="Arial Tur"/>
      <family val="2"/>
    </font>
    <font>
      <sz val="8"/>
      <name val="Arial Tur"/>
      <family val="0"/>
    </font>
    <font>
      <b/>
      <i/>
      <sz val="11"/>
      <color indexed="12"/>
      <name val="Arial Tur"/>
      <family val="2"/>
    </font>
    <font>
      <b/>
      <i/>
      <sz val="10"/>
      <color indexed="12"/>
      <name val="Arial Tur"/>
      <family val="2"/>
    </font>
    <font>
      <sz val="9"/>
      <name val="Arial Tur"/>
      <family val="2"/>
    </font>
    <font>
      <b/>
      <sz val="10"/>
      <color indexed="16"/>
      <name val="Arial Tur"/>
      <family val="0"/>
    </font>
    <font>
      <sz val="11"/>
      <color indexed="12"/>
      <name val="Arial Tur"/>
      <family val="2"/>
    </font>
    <font>
      <sz val="10"/>
      <color indexed="16"/>
      <name val="Arial Tur"/>
      <family val="0"/>
    </font>
    <font>
      <b/>
      <sz val="12"/>
      <color indexed="17"/>
      <name val="Arial Tur"/>
      <family val="0"/>
    </font>
    <font>
      <b/>
      <sz val="9"/>
      <name val="Arial Tur"/>
      <family val="2"/>
    </font>
    <font>
      <sz val="11"/>
      <name val="Arial Tur"/>
      <family val="0"/>
    </font>
    <font>
      <b/>
      <sz val="9"/>
      <color indexed="12"/>
      <name val="Arial Tur"/>
      <family val="2"/>
    </font>
    <font>
      <b/>
      <sz val="11"/>
      <color indexed="10"/>
      <name val="Arial Tur"/>
      <family val="2"/>
    </font>
    <font>
      <b/>
      <i/>
      <sz val="12"/>
      <color indexed="10"/>
      <name val="Arial Tur"/>
      <family val="0"/>
    </font>
    <font>
      <b/>
      <i/>
      <sz val="11"/>
      <color indexed="17"/>
      <name val="Arial Tur"/>
      <family val="2"/>
    </font>
    <font>
      <b/>
      <sz val="12"/>
      <name val="Times New Roman"/>
      <family val="1"/>
    </font>
    <font>
      <b/>
      <sz val="11"/>
      <name val="Times New Roman TUR"/>
      <family val="1"/>
    </font>
    <font>
      <b/>
      <sz val="10"/>
      <color indexed="60"/>
      <name val="Times New Roman"/>
      <family val="1"/>
    </font>
    <font>
      <b/>
      <i/>
      <sz val="11"/>
      <color indexed="60"/>
      <name val="Arial Tur"/>
      <family val="2"/>
    </font>
    <font>
      <b/>
      <i/>
      <sz val="11"/>
      <color indexed="10"/>
      <name val="Arial Tur"/>
      <family val="2"/>
    </font>
    <font>
      <b/>
      <sz val="9"/>
      <color indexed="10"/>
      <name val="Arial Tur"/>
      <family val="0"/>
    </font>
    <font>
      <sz val="10"/>
      <color indexed="9"/>
      <name val="Arial Tur"/>
      <family val="0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b/>
      <sz val="12"/>
      <color indexed="10"/>
      <name val="Arial"/>
      <family val="2"/>
    </font>
    <font>
      <b/>
      <i/>
      <sz val="12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color indexed="12"/>
      <name val="Arial Tur"/>
      <family val="0"/>
    </font>
    <font>
      <b/>
      <sz val="12"/>
      <color indexed="60"/>
      <name val="Arial Tur"/>
      <family val="0"/>
    </font>
    <font>
      <sz val="14"/>
      <name val="Arial Tur"/>
      <family val="0"/>
    </font>
    <font>
      <sz val="11"/>
      <color indexed="60"/>
      <name val="Arial"/>
      <family val="2"/>
    </font>
    <font>
      <b/>
      <i/>
      <sz val="11"/>
      <color indexed="10"/>
      <name val="Arial"/>
      <family val="2"/>
    </font>
    <font>
      <b/>
      <i/>
      <sz val="11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 Tur"/>
      <family val="0"/>
    </font>
    <font>
      <b/>
      <sz val="12"/>
      <color indexed="56"/>
      <name val="Arial"/>
      <family val="2"/>
    </font>
    <font>
      <sz val="10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 Tur"/>
      <family val="0"/>
    </font>
    <font>
      <b/>
      <sz val="12"/>
      <color rgb="FF002060"/>
      <name val="Arial"/>
      <family val="2"/>
    </font>
    <font>
      <b/>
      <sz val="12"/>
      <color rgb="FFC00000"/>
      <name val="Arial Tur"/>
      <family val="0"/>
    </font>
    <font>
      <sz val="10"/>
      <color theme="1"/>
      <name val="Arial Tur"/>
      <family val="0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double"/>
      <top style="medium"/>
      <bottom style="medium"/>
    </border>
    <border>
      <left style="double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1" applyNumberFormat="0" applyFill="0" applyAlignment="0" applyProtection="0"/>
    <xf numFmtId="0" fontId="81" fillId="0" borderId="2" applyNumberFormat="0" applyFill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84" fillId="20" borderId="5" applyNumberFormat="0" applyAlignment="0" applyProtection="0"/>
    <xf numFmtId="0" fontId="85" fillId="21" borderId="6" applyNumberFormat="0" applyAlignment="0" applyProtection="0"/>
    <xf numFmtId="0" fontId="86" fillId="20" borderId="6" applyNumberFormat="0" applyAlignment="0" applyProtection="0"/>
    <xf numFmtId="0" fontId="87" fillId="22" borderId="7" applyNumberFormat="0" applyAlignment="0" applyProtection="0"/>
    <xf numFmtId="0" fontId="88" fillId="23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9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90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1" fillId="0" borderId="9" applyNumberFormat="0" applyFill="0" applyAlignment="0" applyProtection="0"/>
    <xf numFmtId="0" fontId="9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77" fillId="27" borderId="0" applyNumberFormat="0" applyBorder="0" applyAlignment="0" applyProtection="0"/>
    <xf numFmtId="0" fontId="77" fillId="28" borderId="0" applyNumberFormat="0" applyBorder="0" applyAlignment="0" applyProtection="0"/>
    <xf numFmtId="0" fontId="77" fillId="29" borderId="0" applyNumberFormat="0" applyBorder="0" applyAlignment="0" applyProtection="0"/>
    <xf numFmtId="0" fontId="77" fillId="30" borderId="0" applyNumberFormat="0" applyBorder="0" applyAlignment="0" applyProtection="0"/>
    <xf numFmtId="0" fontId="77" fillId="31" borderId="0" applyNumberFormat="0" applyBorder="0" applyAlignment="0" applyProtection="0"/>
    <xf numFmtId="0" fontId="7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9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0" borderId="0" xfId="0" applyAlignment="1">
      <alignment horizontal="left"/>
    </xf>
    <xf numFmtId="0" fontId="7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33" borderId="20" xfId="0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1" fillId="0" borderId="25" xfId="0" applyFont="1" applyBorder="1" applyAlignment="1">
      <alignment horizontal="right"/>
    </xf>
    <xf numFmtId="0" fontId="1" fillId="0" borderId="24" xfId="0" applyFont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1" fillId="33" borderId="26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8" xfId="0" applyFont="1" applyBorder="1" applyAlignment="1">
      <alignment horizontal="left"/>
    </xf>
    <xf numFmtId="0" fontId="1" fillId="33" borderId="27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21" fillId="0" borderId="29" xfId="0" applyFont="1" applyBorder="1" applyAlignment="1">
      <alignment horizontal="left"/>
    </xf>
    <xf numFmtId="0" fontId="0" fillId="0" borderId="30" xfId="0" applyFont="1" applyFill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0" fillId="0" borderId="26" xfId="0" applyFont="1" applyBorder="1" applyAlignment="1">
      <alignment/>
    </xf>
    <xf numFmtId="0" fontId="1" fillId="0" borderId="26" xfId="0" applyFont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0" borderId="27" xfId="0" applyFont="1" applyBorder="1" applyAlignment="1">
      <alignment/>
    </xf>
    <xf numFmtId="0" fontId="0" fillId="0" borderId="36" xfId="0" applyFont="1" applyFill="1" applyBorder="1" applyAlignment="1">
      <alignment horizontal="center"/>
    </xf>
    <xf numFmtId="0" fontId="0" fillId="0" borderId="29" xfId="0" applyFont="1" applyBorder="1" applyAlignment="1">
      <alignment/>
    </xf>
    <xf numFmtId="0" fontId="1" fillId="0" borderId="37" xfId="0" applyFont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21" fillId="0" borderId="37" xfId="0" applyFont="1" applyBorder="1" applyAlignment="1">
      <alignment/>
    </xf>
    <xf numFmtId="0" fontId="21" fillId="0" borderId="29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11" fillId="0" borderId="39" xfId="0" applyFont="1" applyBorder="1" applyAlignment="1">
      <alignment horizontal="right"/>
    </xf>
    <xf numFmtId="0" fontId="0" fillId="34" borderId="15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22" xfId="0" applyFont="1" applyBorder="1" applyAlignment="1">
      <alignment horizontal="left"/>
    </xf>
    <xf numFmtId="0" fontId="0" fillId="34" borderId="22" xfId="0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0" fontId="0" fillId="35" borderId="18" xfId="0" applyFont="1" applyFill="1" applyBorder="1" applyAlignment="1">
      <alignment horizontal="center"/>
    </xf>
    <xf numFmtId="0" fontId="0" fillId="34" borderId="18" xfId="0" applyFont="1" applyFill="1" applyBorder="1" applyAlignment="1">
      <alignment horizontal="center"/>
    </xf>
    <xf numFmtId="0" fontId="0" fillId="0" borderId="33" xfId="0" applyFont="1" applyBorder="1" applyAlignment="1">
      <alignment horizontal="left"/>
    </xf>
    <xf numFmtId="0" fontId="0" fillId="0" borderId="20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33" xfId="0" applyFont="1" applyBorder="1" applyAlignment="1">
      <alignment/>
    </xf>
    <xf numFmtId="0" fontId="1" fillId="33" borderId="33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13" fillId="0" borderId="40" xfId="0" applyFont="1" applyBorder="1" applyAlignment="1">
      <alignment horizontal="right"/>
    </xf>
    <xf numFmtId="0" fontId="0" fillId="0" borderId="26" xfId="0" applyFont="1" applyBorder="1" applyAlignment="1">
      <alignment/>
    </xf>
    <xf numFmtId="0" fontId="0" fillId="33" borderId="11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33" borderId="41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0" fillId="0" borderId="22" xfId="0" applyFont="1" applyBorder="1" applyAlignment="1">
      <alignment/>
    </xf>
    <xf numFmtId="0" fontId="0" fillId="33" borderId="23" xfId="0" applyFont="1" applyFill="1" applyBorder="1" applyAlignment="1">
      <alignment horizontal="center"/>
    </xf>
    <xf numFmtId="0" fontId="0" fillId="33" borderId="22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7" fillId="0" borderId="42" xfId="0" applyFont="1" applyBorder="1" applyAlignment="1">
      <alignment horizontal="left" vertical="center"/>
    </xf>
    <xf numFmtId="0" fontId="0" fillId="33" borderId="43" xfId="0" applyFont="1" applyFill="1" applyBorder="1" applyAlignment="1">
      <alignment horizontal="center"/>
    </xf>
    <xf numFmtId="0" fontId="1" fillId="33" borderId="33" xfId="0" applyFont="1" applyFill="1" applyBorder="1" applyAlignment="1">
      <alignment horizontal="center"/>
    </xf>
    <xf numFmtId="0" fontId="21" fillId="0" borderId="27" xfId="49" applyFont="1" applyFill="1" applyBorder="1">
      <alignment/>
      <protection/>
    </xf>
    <xf numFmtId="0" fontId="0" fillId="33" borderId="44" xfId="0" applyFont="1" applyFill="1" applyBorder="1" applyAlignment="1">
      <alignment horizontal="center"/>
    </xf>
    <xf numFmtId="0" fontId="0" fillId="33" borderId="36" xfId="0" applyFont="1" applyFill="1" applyBorder="1" applyAlignment="1">
      <alignment horizontal="center"/>
    </xf>
    <xf numFmtId="0" fontId="1" fillId="33" borderId="27" xfId="0" applyFont="1" applyFill="1" applyBorder="1" applyAlignment="1">
      <alignment horizontal="center"/>
    </xf>
    <xf numFmtId="0" fontId="28" fillId="0" borderId="39" xfId="0" applyFont="1" applyBorder="1" applyAlignment="1">
      <alignment horizontal="right"/>
    </xf>
    <xf numFmtId="0" fontId="21" fillId="0" borderId="26" xfId="0" applyFont="1" applyBorder="1" applyAlignment="1">
      <alignment/>
    </xf>
    <xf numFmtId="0" fontId="1" fillId="33" borderId="26" xfId="0" applyFont="1" applyFill="1" applyBorder="1" applyAlignment="1">
      <alignment horizontal="center"/>
    </xf>
    <xf numFmtId="0" fontId="21" fillId="0" borderId="19" xfId="0" applyFont="1" applyBorder="1" applyAlignment="1">
      <alignment/>
    </xf>
    <xf numFmtId="0" fontId="1" fillId="33" borderId="45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21" fillId="0" borderId="45" xfId="49" applyFont="1" applyFill="1" applyBorder="1">
      <alignment/>
      <protection/>
    </xf>
    <xf numFmtId="0" fontId="21" fillId="0" borderId="27" xfId="0" applyFont="1" applyBorder="1" applyAlignment="1">
      <alignment/>
    </xf>
    <xf numFmtId="0" fontId="0" fillId="0" borderId="46" xfId="49" applyFont="1" applyFill="1" applyBorder="1" applyAlignment="1">
      <alignment horizontal="left"/>
      <protection/>
    </xf>
    <xf numFmtId="0" fontId="28" fillId="0" borderId="42" xfId="0" applyFont="1" applyBorder="1" applyAlignment="1">
      <alignment horizontal="right"/>
    </xf>
    <xf numFmtId="0" fontId="0" fillId="33" borderId="47" xfId="0" applyFont="1" applyFill="1" applyBorder="1" applyAlignment="1">
      <alignment horizontal="center"/>
    </xf>
    <xf numFmtId="0" fontId="28" fillId="0" borderId="25" xfId="0" applyFont="1" applyBorder="1" applyAlignment="1">
      <alignment horizontal="right"/>
    </xf>
    <xf numFmtId="0" fontId="0" fillId="0" borderId="44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21" fillId="0" borderId="18" xfId="0" applyFont="1" applyBorder="1" applyAlignment="1">
      <alignment/>
    </xf>
    <xf numFmtId="0" fontId="1" fillId="36" borderId="45" xfId="0" applyFont="1" applyFill="1" applyBorder="1" applyAlignment="1">
      <alignment horizontal="center"/>
    </xf>
    <xf numFmtId="0" fontId="21" fillId="0" borderId="50" xfId="49" applyFont="1" applyFill="1" applyBorder="1">
      <alignment/>
      <protection/>
    </xf>
    <xf numFmtId="0" fontId="0" fillId="33" borderId="19" xfId="0" applyFont="1" applyFill="1" applyBorder="1" applyAlignment="1">
      <alignment horizontal="center"/>
    </xf>
    <xf numFmtId="0" fontId="21" fillId="0" borderId="15" xfId="0" applyFont="1" applyBorder="1" applyAlignment="1">
      <alignment/>
    </xf>
    <xf numFmtId="0" fontId="1" fillId="0" borderId="15" xfId="0" applyFont="1" applyFill="1" applyBorder="1" applyAlignment="1">
      <alignment horizontal="center"/>
    </xf>
    <xf numFmtId="0" fontId="0" fillId="0" borderId="35" xfId="49" applyFont="1" applyFill="1" applyBorder="1">
      <alignment/>
      <protection/>
    </xf>
    <xf numFmtId="0" fontId="1" fillId="0" borderId="18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0" xfId="49" applyFont="1" applyFill="1" applyBorder="1">
      <alignment/>
      <protection/>
    </xf>
    <xf numFmtId="0" fontId="1" fillId="0" borderId="22" xfId="0" applyFont="1" applyFill="1" applyBorder="1" applyAlignment="1">
      <alignment horizontal="center"/>
    </xf>
    <xf numFmtId="0" fontId="21" fillId="0" borderId="18" xfId="49" applyFont="1" applyFill="1" applyBorder="1">
      <alignment/>
      <protection/>
    </xf>
    <xf numFmtId="0" fontId="19" fillId="0" borderId="40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0" fillId="0" borderId="35" xfId="0" applyFont="1" applyBorder="1" applyAlignment="1">
      <alignment horizontal="left"/>
    </xf>
    <xf numFmtId="0" fontId="0" fillId="0" borderId="36" xfId="0" applyFont="1" applyBorder="1" applyAlignment="1">
      <alignment horizontal="center"/>
    </xf>
    <xf numFmtId="0" fontId="0" fillId="0" borderId="35" xfId="49" applyFont="1" applyFill="1" applyBorder="1" applyAlignment="1">
      <alignment horizontal="left"/>
      <protection/>
    </xf>
    <xf numFmtId="0" fontId="0" fillId="0" borderId="51" xfId="49" applyFont="1" applyFill="1" applyBorder="1" applyAlignment="1">
      <alignment horizontal="left"/>
      <protection/>
    </xf>
    <xf numFmtId="0" fontId="0" fillId="0" borderId="52" xfId="0" applyFont="1" applyBorder="1" applyAlignment="1">
      <alignment horizontal="center"/>
    </xf>
    <xf numFmtId="0" fontId="19" fillId="0" borderId="4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34" borderId="17" xfId="0" applyFont="1" applyFill="1" applyBorder="1" applyAlignment="1">
      <alignment horizontal="center"/>
    </xf>
    <xf numFmtId="0" fontId="0" fillId="36" borderId="17" xfId="0" applyFont="1" applyFill="1" applyBorder="1" applyAlignment="1">
      <alignment horizontal="center"/>
    </xf>
    <xf numFmtId="0" fontId="0" fillId="34" borderId="30" xfId="0" applyFont="1" applyFill="1" applyBorder="1" applyAlignment="1">
      <alignment horizontal="center"/>
    </xf>
    <xf numFmtId="0" fontId="0" fillId="34" borderId="29" xfId="0" applyFont="1" applyFill="1" applyBorder="1" applyAlignment="1">
      <alignment horizontal="center"/>
    </xf>
    <xf numFmtId="0" fontId="21" fillId="0" borderId="15" xfId="0" applyFont="1" applyBorder="1" applyAlignment="1">
      <alignment horizontal="left" vertical="center"/>
    </xf>
    <xf numFmtId="0" fontId="14" fillId="0" borderId="0" xfId="0" applyFont="1" applyAlignment="1">
      <alignment/>
    </xf>
    <xf numFmtId="0" fontId="0" fillId="33" borderId="48" xfId="0" applyFont="1" applyFill="1" applyBorder="1" applyAlignment="1">
      <alignment horizontal="center"/>
    </xf>
    <xf numFmtId="0" fontId="0" fillId="33" borderId="49" xfId="0" applyFont="1" applyFill="1" applyBorder="1" applyAlignment="1">
      <alignment horizontal="center"/>
    </xf>
    <xf numFmtId="0" fontId="0" fillId="0" borderId="53" xfId="0" applyFont="1" applyBorder="1" applyAlignment="1">
      <alignment horizontal="left"/>
    </xf>
    <xf numFmtId="0" fontId="0" fillId="0" borderId="33" xfId="0" applyFont="1" applyBorder="1" applyAlignment="1">
      <alignment horizontal="left"/>
    </xf>
    <xf numFmtId="0" fontId="21" fillId="0" borderId="15" xfId="0" applyFont="1" applyBorder="1" applyAlignment="1">
      <alignment horizontal="left"/>
    </xf>
    <xf numFmtId="0" fontId="0" fillId="0" borderId="34" xfId="49" applyFont="1" applyFill="1" applyBorder="1" applyAlignment="1">
      <alignment horizontal="left"/>
      <protection/>
    </xf>
    <xf numFmtId="0" fontId="0" fillId="0" borderId="54" xfId="0" applyFont="1" applyBorder="1" applyAlignment="1">
      <alignment horizontal="left"/>
    </xf>
    <xf numFmtId="0" fontId="0" fillId="0" borderId="55" xfId="0" applyFont="1" applyBorder="1" applyAlignment="1">
      <alignment horizontal="left"/>
    </xf>
    <xf numFmtId="0" fontId="0" fillId="0" borderId="46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36" borderId="18" xfId="0" applyFont="1" applyFill="1" applyBorder="1" applyAlignment="1">
      <alignment horizontal="center"/>
    </xf>
    <xf numFmtId="0" fontId="29" fillId="0" borderId="25" xfId="0" applyFont="1" applyBorder="1" applyAlignment="1">
      <alignment horizontal="center"/>
    </xf>
    <xf numFmtId="0" fontId="29" fillId="0" borderId="56" xfId="0" applyFont="1" applyBorder="1" applyAlignment="1">
      <alignment horizontal="center"/>
    </xf>
    <xf numFmtId="0" fontId="29" fillId="0" borderId="42" xfId="0" applyFont="1" applyBorder="1" applyAlignment="1">
      <alignment horizontal="center"/>
    </xf>
    <xf numFmtId="0" fontId="36" fillId="0" borderId="56" xfId="0" applyFont="1" applyBorder="1" applyAlignment="1">
      <alignment horizontal="center"/>
    </xf>
    <xf numFmtId="0" fontId="36" fillId="0" borderId="25" xfId="0" applyFont="1" applyBorder="1" applyAlignment="1">
      <alignment horizontal="center"/>
    </xf>
    <xf numFmtId="0" fontId="36" fillId="0" borderId="57" xfId="0" applyFont="1" applyBorder="1" applyAlignment="1">
      <alignment horizontal="center"/>
    </xf>
    <xf numFmtId="0" fontId="36" fillId="0" borderId="56" xfId="0" applyFont="1" applyFill="1" applyBorder="1" applyAlignment="1">
      <alignment horizontal="center"/>
    </xf>
    <xf numFmtId="0" fontId="36" fillId="0" borderId="25" xfId="0" applyFont="1" applyFill="1" applyBorder="1" applyAlignment="1">
      <alignment horizontal="center"/>
    </xf>
    <xf numFmtId="0" fontId="36" fillId="33" borderId="56" xfId="0" applyFont="1" applyFill="1" applyBorder="1" applyAlignment="1">
      <alignment horizontal="center"/>
    </xf>
    <xf numFmtId="0" fontId="36" fillId="33" borderId="25" xfId="0" applyFont="1" applyFill="1" applyBorder="1" applyAlignment="1">
      <alignment horizontal="center"/>
    </xf>
    <xf numFmtId="0" fontId="36" fillId="0" borderId="58" xfId="0" applyFont="1" applyBorder="1" applyAlignment="1">
      <alignment horizontal="center"/>
    </xf>
    <xf numFmtId="0" fontId="36" fillId="0" borderId="59" xfId="0" applyFont="1" applyFill="1" applyBorder="1" applyAlignment="1">
      <alignment horizontal="center"/>
    </xf>
    <xf numFmtId="0" fontId="36" fillId="0" borderId="60" xfId="0" applyFont="1" applyFill="1" applyBorder="1" applyAlignment="1">
      <alignment horizontal="center"/>
    </xf>
    <xf numFmtId="0" fontId="36" fillId="0" borderId="42" xfId="0" applyFont="1" applyBorder="1" applyAlignment="1">
      <alignment horizontal="center"/>
    </xf>
    <xf numFmtId="0" fontId="36" fillId="0" borderId="40" xfId="0" applyFont="1" applyBorder="1" applyAlignment="1">
      <alignment horizontal="center"/>
    </xf>
    <xf numFmtId="0" fontId="37" fillId="0" borderId="56" xfId="0" applyFont="1" applyBorder="1" applyAlignment="1">
      <alignment horizontal="center"/>
    </xf>
    <xf numFmtId="0" fontId="37" fillId="0" borderId="25" xfId="0" applyFont="1" applyBorder="1" applyAlignment="1">
      <alignment horizontal="center"/>
    </xf>
    <xf numFmtId="0" fontId="37" fillId="0" borderId="42" xfId="0" applyFont="1" applyBorder="1" applyAlignment="1">
      <alignment horizontal="center"/>
    </xf>
    <xf numFmtId="0" fontId="36" fillId="0" borderId="56" xfId="0" applyFont="1" applyBorder="1" applyAlignment="1">
      <alignment horizontal="center"/>
    </xf>
    <xf numFmtId="0" fontId="36" fillId="0" borderId="25" xfId="0" applyFont="1" applyBorder="1" applyAlignment="1">
      <alignment horizontal="center"/>
    </xf>
    <xf numFmtId="0" fontId="36" fillId="0" borderId="42" xfId="0" applyFont="1" applyBorder="1" applyAlignment="1">
      <alignment horizontal="center"/>
    </xf>
    <xf numFmtId="0" fontId="36" fillId="33" borderId="57" xfId="0" applyFont="1" applyFill="1" applyBorder="1" applyAlignment="1">
      <alignment horizontal="center"/>
    </xf>
    <xf numFmtId="0" fontId="36" fillId="33" borderId="42" xfId="0" applyFont="1" applyFill="1" applyBorder="1" applyAlignment="1">
      <alignment horizontal="center"/>
    </xf>
    <xf numFmtId="0" fontId="36" fillId="33" borderId="56" xfId="0" applyFont="1" applyFill="1" applyBorder="1" applyAlignment="1">
      <alignment horizontal="center"/>
    </xf>
    <xf numFmtId="0" fontId="36" fillId="33" borderId="25" xfId="0" applyFont="1" applyFill="1" applyBorder="1" applyAlignment="1">
      <alignment horizontal="center"/>
    </xf>
    <xf numFmtId="0" fontId="36" fillId="33" borderId="42" xfId="0" applyFont="1" applyFill="1" applyBorder="1" applyAlignment="1">
      <alignment horizontal="center"/>
    </xf>
    <xf numFmtId="0" fontId="36" fillId="0" borderId="61" xfId="0" applyFont="1" applyBorder="1" applyAlignment="1">
      <alignment horizontal="center"/>
    </xf>
    <xf numFmtId="0" fontId="38" fillId="0" borderId="0" xfId="0" applyFont="1" applyAlignment="1">
      <alignment/>
    </xf>
    <xf numFmtId="0" fontId="21" fillId="0" borderId="27" xfId="0" applyFont="1" applyBorder="1" applyAlignment="1">
      <alignment horizontal="left"/>
    </xf>
    <xf numFmtId="0" fontId="21" fillId="0" borderId="62" xfId="0" applyFont="1" applyBorder="1" applyAlignment="1">
      <alignment horizontal="left"/>
    </xf>
    <xf numFmtId="0" fontId="21" fillId="0" borderId="54" xfId="0" applyFont="1" applyBorder="1" applyAlignment="1">
      <alignment horizontal="left"/>
    </xf>
    <xf numFmtId="0" fontId="1" fillId="0" borderId="56" xfId="0" applyFont="1" applyBorder="1" applyAlignment="1">
      <alignment horizontal="center"/>
    </xf>
    <xf numFmtId="0" fontId="1" fillId="0" borderId="63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31" fillId="33" borderId="64" xfId="0" applyFont="1" applyFill="1" applyBorder="1" applyAlignment="1">
      <alignment horizontal="center"/>
    </xf>
    <xf numFmtId="0" fontId="31" fillId="36" borderId="40" xfId="0" applyFont="1" applyFill="1" applyBorder="1" applyAlignment="1">
      <alignment horizontal="center"/>
    </xf>
    <xf numFmtId="0" fontId="31" fillId="0" borderId="58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5" fillId="33" borderId="56" xfId="0" applyFont="1" applyFill="1" applyBorder="1" applyAlignment="1">
      <alignment horizontal="center"/>
    </xf>
    <xf numFmtId="0" fontId="35" fillId="36" borderId="25" xfId="0" applyFont="1" applyFill="1" applyBorder="1" applyAlignment="1">
      <alignment horizontal="center"/>
    </xf>
    <xf numFmtId="0" fontId="35" fillId="0" borderId="25" xfId="0" applyFont="1" applyBorder="1" applyAlignment="1">
      <alignment horizontal="center"/>
    </xf>
    <xf numFmtId="0" fontId="0" fillId="0" borderId="53" xfId="0" applyFont="1" applyBorder="1" applyAlignment="1">
      <alignment horizontal="left"/>
    </xf>
    <xf numFmtId="0" fontId="0" fillId="0" borderId="50" xfId="0" applyFont="1" applyBorder="1" applyAlignment="1">
      <alignment horizontal="left"/>
    </xf>
    <xf numFmtId="0" fontId="0" fillId="0" borderId="46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21" fillId="0" borderId="46" xfId="49" applyFont="1" applyFill="1" applyBorder="1" applyAlignment="1">
      <alignment horizontal="left"/>
      <protection/>
    </xf>
    <xf numFmtId="0" fontId="0" fillId="0" borderId="19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65" xfId="0" applyFont="1" applyBorder="1" applyAlignment="1">
      <alignment horizontal="center"/>
    </xf>
    <xf numFmtId="0" fontId="0" fillId="0" borderId="66" xfId="0" applyFont="1" applyBorder="1" applyAlignment="1">
      <alignment horizontal="left"/>
    </xf>
    <xf numFmtId="0" fontId="21" fillId="0" borderId="19" xfId="0" applyFont="1" applyBorder="1" applyAlignment="1">
      <alignment horizontal="left" vertical="center"/>
    </xf>
    <xf numFmtId="0" fontId="0" fillId="0" borderId="3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21" fillId="0" borderId="19" xfId="0" applyFont="1" applyBorder="1" applyAlignment="1">
      <alignment horizontal="left"/>
    </xf>
    <xf numFmtId="0" fontId="0" fillId="33" borderId="34" xfId="0" applyFont="1" applyFill="1" applyBorder="1" applyAlignment="1">
      <alignment horizontal="center"/>
    </xf>
    <xf numFmtId="0" fontId="0" fillId="33" borderId="43" xfId="0" applyFont="1" applyFill="1" applyBorder="1" applyAlignment="1">
      <alignment horizontal="center"/>
    </xf>
    <xf numFmtId="0" fontId="21" fillId="0" borderId="33" xfId="0" applyFont="1" applyBorder="1" applyAlignment="1">
      <alignment/>
    </xf>
    <xf numFmtId="0" fontId="21" fillId="0" borderId="33" xfId="0" applyFont="1" applyBorder="1" applyAlignment="1">
      <alignment horizontal="left"/>
    </xf>
    <xf numFmtId="0" fontId="0" fillId="0" borderId="16" xfId="0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19" fillId="0" borderId="59" xfId="0" applyFont="1" applyFill="1" applyBorder="1" applyAlignment="1">
      <alignment horizontal="center"/>
    </xf>
    <xf numFmtId="0" fontId="19" fillId="0" borderId="42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35" borderId="16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13" fillId="0" borderId="42" xfId="0" applyFont="1" applyBorder="1" applyAlignment="1">
      <alignment horizontal="right"/>
    </xf>
    <xf numFmtId="0" fontId="34" fillId="0" borderId="42" xfId="0" applyFont="1" applyFill="1" applyBorder="1" applyAlignment="1">
      <alignment horizontal="center"/>
    </xf>
    <xf numFmtId="14" fontId="93" fillId="0" borderId="0" xfId="0" applyNumberFormat="1" applyFont="1" applyAlignment="1">
      <alignment/>
    </xf>
    <xf numFmtId="0" fontId="93" fillId="0" borderId="0" xfId="0" applyFont="1" applyAlignment="1">
      <alignment/>
    </xf>
    <xf numFmtId="0" fontId="0" fillId="0" borderId="67" xfId="0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25" xfId="0" applyFont="1" applyBorder="1" applyAlignment="1">
      <alignment horizontal="left"/>
    </xf>
    <xf numFmtId="0" fontId="0" fillId="0" borderId="50" xfId="0" applyFont="1" applyBorder="1" applyAlignment="1">
      <alignment horizontal="left"/>
    </xf>
    <xf numFmtId="0" fontId="0" fillId="0" borderId="34" xfId="49" applyFont="1" applyFill="1" applyBorder="1" applyAlignment="1">
      <alignment horizontal="left"/>
      <protection/>
    </xf>
    <xf numFmtId="0" fontId="0" fillId="0" borderId="20" xfId="0" applyFont="1" applyFill="1" applyBorder="1" applyAlignment="1">
      <alignment horizontal="center"/>
    </xf>
    <xf numFmtId="0" fontId="0" fillId="0" borderId="65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19" fillId="0" borderId="56" xfId="0" applyFont="1" applyFill="1" applyBorder="1" applyAlignment="1">
      <alignment horizontal="center"/>
    </xf>
    <xf numFmtId="0" fontId="19" fillId="0" borderId="57" xfId="0" applyFont="1" applyFill="1" applyBorder="1" applyAlignment="1">
      <alignment horizontal="center"/>
    </xf>
    <xf numFmtId="0" fontId="0" fillId="0" borderId="45" xfId="0" applyFill="1" applyBorder="1" applyAlignment="1">
      <alignment/>
    </xf>
    <xf numFmtId="0" fontId="0" fillId="0" borderId="18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1" fillId="0" borderId="42" xfId="0" applyFont="1" applyFill="1" applyBorder="1" applyAlignment="1">
      <alignment horizontal="center"/>
    </xf>
    <xf numFmtId="0" fontId="16" fillId="0" borderId="42" xfId="0" applyFont="1" applyFill="1" applyBorder="1" applyAlignment="1">
      <alignment horizontal="center"/>
    </xf>
    <xf numFmtId="0" fontId="12" fillId="0" borderId="68" xfId="0" applyFont="1" applyFill="1" applyBorder="1" applyAlignment="1">
      <alignment horizontal="center"/>
    </xf>
    <xf numFmtId="0" fontId="11" fillId="0" borderId="45" xfId="0" applyFont="1" applyFill="1" applyBorder="1" applyAlignment="1">
      <alignment horizontal="center"/>
    </xf>
    <xf numFmtId="0" fontId="16" fillId="0" borderId="45" xfId="0" applyFont="1" applyFill="1" applyBorder="1" applyAlignment="1">
      <alignment horizontal="center"/>
    </xf>
    <xf numFmtId="0" fontId="11" fillId="0" borderId="62" xfId="0" applyFont="1" applyFill="1" applyBorder="1" applyAlignment="1">
      <alignment horizontal="center"/>
    </xf>
    <xf numFmtId="0" fontId="11" fillId="0" borderId="68" xfId="0" applyFont="1" applyFill="1" applyBorder="1" applyAlignment="1">
      <alignment horizontal="center"/>
    </xf>
    <xf numFmtId="0" fontId="12" fillId="0" borderId="45" xfId="0" applyFont="1" applyFill="1" applyBorder="1" applyAlignment="1">
      <alignment/>
    </xf>
    <xf numFmtId="0" fontId="16" fillId="0" borderId="68" xfId="0" applyFont="1" applyFill="1" applyBorder="1" applyAlignment="1">
      <alignment horizontal="center"/>
    </xf>
    <xf numFmtId="0" fontId="16" fillId="0" borderId="62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0" fillId="0" borderId="68" xfId="0" applyFill="1" applyBorder="1" applyAlignment="1">
      <alignment/>
    </xf>
    <xf numFmtId="0" fontId="23" fillId="0" borderId="45" xfId="0" applyFont="1" applyFill="1" applyBorder="1" applyAlignment="1">
      <alignment horizontal="center"/>
    </xf>
    <xf numFmtId="0" fontId="12" fillId="0" borderId="45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 vertical="center"/>
    </xf>
    <xf numFmtId="0" fontId="14" fillId="0" borderId="68" xfId="0" applyFont="1" applyFill="1" applyBorder="1" applyAlignment="1">
      <alignment/>
    </xf>
    <xf numFmtId="0" fontId="6" fillId="0" borderId="62" xfId="0" applyFont="1" applyFill="1" applyBorder="1" applyAlignment="1">
      <alignment horizontal="right"/>
    </xf>
    <xf numFmtId="0" fontId="1" fillId="0" borderId="68" xfId="0" applyFont="1" applyFill="1" applyBorder="1" applyAlignment="1">
      <alignment horizontal="center"/>
    </xf>
    <xf numFmtId="0" fontId="17" fillId="0" borderId="45" xfId="0" applyFont="1" applyFill="1" applyBorder="1" applyAlignment="1">
      <alignment horizontal="center"/>
    </xf>
    <xf numFmtId="0" fontId="13" fillId="0" borderId="45" xfId="0" applyFont="1" applyFill="1" applyBorder="1" applyAlignment="1">
      <alignment horizontal="center"/>
    </xf>
    <xf numFmtId="0" fontId="11" fillId="0" borderId="68" xfId="0" applyFont="1" applyFill="1" applyBorder="1" applyAlignment="1">
      <alignment horizontal="center" vertical="center"/>
    </xf>
    <xf numFmtId="0" fontId="16" fillId="0" borderId="68" xfId="0" applyFont="1" applyFill="1" applyBorder="1" applyAlignment="1">
      <alignment horizontal="center" vertical="center"/>
    </xf>
    <xf numFmtId="0" fontId="16" fillId="0" borderId="45" xfId="0" applyFont="1" applyFill="1" applyBorder="1" applyAlignment="1">
      <alignment horizontal="center" vertical="center"/>
    </xf>
    <xf numFmtId="0" fontId="0" fillId="0" borderId="62" xfId="0" applyFill="1" applyBorder="1" applyAlignment="1">
      <alignment/>
    </xf>
    <xf numFmtId="0" fontId="1" fillId="0" borderId="45" xfId="0" applyFont="1" applyFill="1" applyBorder="1" applyAlignment="1">
      <alignment horizontal="right"/>
    </xf>
    <xf numFmtId="0" fontId="6" fillId="0" borderId="45" xfId="0" applyFont="1" applyFill="1" applyBorder="1" applyAlignment="1">
      <alignment horizontal="right"/>
    </xf>
    <xf numFmtId="0" fontId="6" fillId="0" borderId="68" xfId="0" applyFont="1" applyFill="1" applyBorder="1" applyAlignment="1">
      <alignment horizontal="right"/>
    </xf>
    <xf numFmtId="0" fontId="6" fillId="0" borderId="62" xfId="0" applyFont="1" applyFill="1" applyBorder="1" applyAlignment="1">
      <alignment horizontal="right"/>
    </xf>
    <xf numFmtId="0" fontId="16" fillId="0" borderId="45" xfId="0" applyFont="1" applyFill="1" applyBorder="1" applyAlignment="1">
      <alignment horizontal="center"/>
    </xf>
    <xf numFmtId="0" fontId="40" fillId="0" borderId="68" xfId="0" applyFont="1" applyFill="1" applyBorder="1" applyAlignment="1">
      <alignment horizontal="center"/>
    </xf>
    <xf numFmtId="0" fontId="40" fillId="0" borderId="45" xfId="0" applyFont="1" applyFill="1" applyBorder="1" applyAlignment="1">
      <alignment horizontal="center"/>
    </xf>
    <xf numFmtId="0" fontId="43" fillId="0" borderId="45" xfId="0" applyFont="1" applyFill="1" applyBorder="1" applyAlignment="1">
      <alignment/>
    </xf>
    <xf numFmtId="0" fontId="40" fillId="0" borderId="45" xfId="0" applyFont="1" applyFill="1" applyBorder="1" applyAlignment="1">
      <alignment horizontal="center" vertical="justify"/>
    </xf>
    <xf numFmtId="0" fontId="40" fillId="0" borderId="62" xfId="0" applyFont="1" applyFill="1" applyBorder="1" applyAlignment="1">
      <alignment horizontal="center"/>
    </xf>
    <xf numFmtId="0" fontId="39" fillId="0" borderId="34" xfId="0" applyFont="1" applyBorder="1" applyAlignment="1">
      <alignment/>
    </xf>
    <xf numFmtId="0" fontId="39" fillId="0" borderId="27" xfId="0" applyFont="1" applyBorder="1" applyAlignment="1">
      <alignment/>
    </xf>
    <xf numFmtId="0" fontId="39" fillId="0" borderId="66" xfId="0" applyFont="1" applyBorder="1" applyAlignment="1">
      <alignment/>
    </xf>
    <xf numFmtId="0" fontId="40" fillId="0" borderId="39" xfId="0" applyFont="1" applyBorder="1" applyAlignment="1">
      <alignment horizontal="center" vertical="center"/>
    </xf>
    <xf numFmtId="0" fontId="44" fillId="36" borderId="42" xfId="0" applyFont="1" applyFill="1" applyBorder="1" applyAlignment="1">
      <alignment horizontal="center" vertical="center"/>
    </xf>
    <xf numFmtId="0" fontId="39" fillId="0" borderId="27" xfId="0" applyFont="1" applyFill="1" applyBorder="1" applyAlignment="1">
      <alignment horizontal="center" vertical="center"/>
    </xf>
    <xf numFmtId="0" fontId="39" fillId="0" borderId="35" xfId="0" applyFont="1" applyBorder="1" applyAlignment="1">
      <alignment horizontal="left"/>
    </xf>
    <xf numFmtId="0" fontId="39" fillId="0" borderId="34" xfId="0" applyFont="1" applyBorder="1" applyAlignment="1">
      <alignment horizontal="left"/>
    </xf>
    <xf numFmtId="0" fontId="39" fillId="0" borderId="38" xfId="0" applyFont="1" applyBorder="1" applyAlignment="1">
      <alignment horizontal="left"/>
    </xf>
    <xf numFmtId="0" fontId="43" fillId="0" borderId="45" xfId="0" applyFont="1" applyBorder="1" applyAlignment="1">
      <alignment/>
    </xf>
    <xf numFmtId="0" fontId="40" fillId="0" borderId="62" xfId="0" applyFont="1" applyBorder="1" applyAlignment="1">
      <alignment horizontal="center"/>
    </xf>
    <xf numFmtId="0" fontId="39" fillId="0" borderId="34" xfId="0" applyFont="1" applyFill="1" applyBorder="1" applyAlignment="1">
      <alignment horizontal="left"/>
    </xf>
    <xf numFmtId="0" fontId="39" fillId="0" borderId="35" xfId="0" applyFont="1" applyFill="1" applyBorder="1" applyAlignment="1">
      <alignment horizontal="left"/>
    </xf>
    <xf numFmtId="0" fontId="39" fillId="0" borderId="46" xfId="0" applyFont="1" applyFill="1" applyBorder="1" applyAlignment="1">
      <alignment horizontal="left"/>
    </xf>
    <xf numFmtId="0" fontId="40" fillId="0" borderId="45" xfId="0" applyFont="1" applyFill="1" applyBorder="1" applyAlignment="1">
      <alignment/>
    </xf>
    <xf numFmtId="0" fontId="39" fillId="37" borderId="34" xfId="0" applyFont="1" applyFill="1" applyBorder="1" applyAlignment="1">
      <alignment horizontal="left" vertical="top" wrapText="1"/>
    </xf>
    <xf numFmtId="0" fontId="39" fillId="37" borderId="35" xfId="0" applyFont="1" applyFill="1" applyBorder="1" applyAlignment="1">
      <alignment horizontal="left" vertical="top" wrapText="1"/>
    </xf>
    <xf numFmtId="0" fontId="39" fillId="0" borderId="26" xfId="0" applyFont="1" applyBorder="1" applyAlignment="1">
      <alignment horizontal="left"/>
    </xf>
    <xf numFmtId="0" fontId="94" fillId="0" borderId="54" xfId="0" applyFont="1" applyBorder="1" applyAlignment="1">
      <alignment/>
    </xf>
    <xf numFmtId="0" fontId="94" fillId="0" borderId="0" xfId="0" applyFont="1" applyBorder="1" applyAlignment="1">
      <alignment horizontal="center"/>
    </xf>
    <xf numFmtId="0" fontId="94" fillId="0" borderId="55" xfId="0" applyFont="1" applyBorder="1" applyAlignment="1">
      <alignment/>
    </xf>
    <xf numFmtId="0" fontId="94" fillId="0" borderId="69" xfId="0" applyFont="1" applyBorder="1" applyAlignment="1">
      <alignment horizontal="center"/>
    </xf>
    <xf numFmtId="0" fontId="94" fillId="0" borderId="42" xfId="0" applyFont="1" applyBorder="1" applyAlignment="1">
      <alignment horizontal="center"/>
    </xf>
    <xf numFmtId="0" fontId="94" fillId="0" borderId="60" xfId="0" applyFont="1" applyBorder="1" applyAlignment="1">
      <alignment horizontal="center"/>
    </xf>
    <xf numFmtId="0" fontId="94" fillId="0" borderId="62" xfId="0" applyFont="1" applyBorder="1" applyAlignment="1">
      <alignment horizontal="centerContinuous"/>
    </xf>
    <xf numFmtId="0" fontId="40" fillId="0" borderId="45" xfId="0" applyFont="1" applyBorder="1" applyAlignment="1">
      <alignment horizontal="center" vertical="center"/>
    </xf>
    <xf numFmtId="0" fontId="19" fillId="0" borderId="60" xfId="0" applyFont="1" applyFill="1" applyBorder="1" applyAlignment="1">
      <alignment horizontal="center"/>
    </xf>
    <xf numFmtId="0" fontId="36" fillId="0" borderId="57" xfId="0" applyFont="1" applyFill="1" applyBorder="1" applyAlignment="1">
      <alignment horizontal="center"/>
    </xf>
    <xf numFmtId="0" fontId="19" fillId="0" borderId="39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1" fillId="0" borderId="35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0" fontId="0" fillId="0" borderId="21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67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1" fillId="0" borderId="25" xfId="0" applyFont="1" applyFill="1" applyBorder="1" applyAlignment="1">
      <alignment horizontal="right"/>
    </xf>
    <xf numFmtId="0" fontId="0" fillId="0" borderId="22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left"/>
    </xf>
    <xf numFmtId="0" fontId="0" fillId="0" borderId="3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center"/>
    </xf>
    <xf numFmtId="0" fontId="0" fillId="0" borderId="66" xfId="0" applyFont="1" applyFill="1" applyBorder="1" applyAlignment="1">
      <alignment horizontal="left"/>
    </xf>
    <xf numFmtId="0" fontId="1" fillId="0" borderId="66" xfId="0" applyFont="1" applyFill="1" applyBorder="1" applyAlignment="1">
      <alignment horizontal="center"/>
    </xf>
    <xf numFmtId="0" fontId="48" fillId="0" borderId="27" xfId="0" applyFont="1" applyFill="1" applyBorder="1" applyAlignment="1">
      <alignment horizontal="center" vertical="center"/>
    </xf>
    <xf numFmtId="0" fontId="41" fillId="0" borderId="37" xfId="0" applyFont="1" applyFill="1" applyBorder="1" applyAlignment="1">
      <alignment horizontal="center" vertical="center"/>
    </xf>
    <xf numFmtId="0" fontId="41" fillId="0" borderId="27" xfId="0" applyFont="1" applyFill="1" applyBorder="1" applyAlignment="1">
      <alignment horizontal="center" vertical="center"/>
    </xf>
    <xf numFmtId="0" fontId="48" fillId="0" borderId="66" xfId="0" applyFont="1" applyFill="1" applyBorder="1" applyAlignment="1">
      <alignment horizontal="center" vertical="center"/>
    </xf>
    <xf numFmtId="0" fontId="48" fillId="0" borderId="26" xfId="0" applyFont="1" applyFill="1" applyBorder="1" applyAlignment="1">
      <alignment horizontal="center" vertical="center"/>
    </xf>
    <xf numFmtId="0" fontId="48" fillId="0" borderId="33" xfId="0" applyFont="1" applyFill="1" applyBorder="1" applyAlignment="1">
      <alignment horizontal="center" vertical="center"/>
    </xf>
    <xf numFmtId="0" fontId="0" fillId="0" borderId="27" xfId="0" applyFont="1" applyBorder="1" applyAlignment="1">
      <alignment/>
    </xf>
    <xf numFmtId="0" fontId="0" fillId="0" borderId="66" xfId="0" applyFont="1" applyBorder="1" applyAlignment="1">
      <alignment horizontal="left"/>
    </xf>
    <xf numFmtId="0" fontId="11" fillId="0" borderId="42" xfId="0" applyFont="1" applyBorder="1" applyAlignment="1">
      <alignment horizontal="right"/>
    </xf>
    <xf numFmtId="0" fontId="0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0" fillId="0" borderId="70" xfId="0" applyFont="1" applyBorder="1" applyAlignment="1">
      <alignment horizontal="center"/>
    </xf>
    <xf numFmtId="0" fontId="0" fillId="0" borderId="27" xfId="0" applyFont="1" applyBorder="1" applyAlignment="1">
      <alignment horizontal="left"/>
    </xf>
    <xf numFmtId="0" fontId="28" fillId="0" borderId="40" xfId="0" applyFont="1" applyBorder="1" applyAlignment="1">
      <alignment horizontal="right"/>
    </xf>
    <xf numFmtId="0" fontId="21" fillId="0" borderId="26" xfId="49" applyFont="1" applyFill="1" applyBorder="1">
      <alignment/>
      <protection/>
    </xf>
    <xf numFmtId="0" fontId="0" fillId="0" borderId="43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27" xfId="49" applyFont="1" applyFill="1" applyBorder="1">
      <alignment/>
      <protection/>
    </xf>
    <xf numFmtId="0" fontId="19" fillId="0" borderId="68" xfId="0" applyFont="1" applyFill="1" applyBorder="1" applyAlignment="1">
      <alignment horizontal="center"/>
    </xf>
    <xf numFmtId="0" fontId="19" fillId="0" borderId="64" xfId="0" applyFont="1" applyFill="1" applyBorder="1" applyAlignment="1">
      <alignment horizontal="center"/>
    </xf>
    <xf numFmtId="0" fontId="19" fillId="0" borderId="58" xfId="0" applyFont="1" applyFill="1" applyBorder="1" applyAlignment="1">
      <alignment horizontal="center"/>
    </xf>
    <xf numFmtId="0" fontId="0" fillId="0" borderId="53" xfId="49" applyFont="1" applyFill="1" applyBorder="1" applyAlignment="1">
      <alignment horizontal="left"/>
      <protection/>
    </xf>
    <xf numFmtId="0" fontId="0" fillId="0" borderId="15" xfId="0" applyFont="1" applyFill="1" applyBorder="1" applyAlignment="1">
      <alignment horizontal="center"/>
    </xf>
    <xf numFmtId="0" fontId="94" fillId="0" borderId="10" xfId="0" applyFont="1" applyBorder="1" applyAlignment="1">
      <alignment horizontal="center"/>
    </xf>
    <xf numFmtId="0" fontId="94" fillId="0" borderId="71" xfId="0" applyFont="1" applyBorder="1" applyAlignment="1">
      <alignment/>
    </xf>
    <xf numFmtId="0" fontId="94" fillId="0" borderId="61" xfId="0" applyFont="1" applyBorder="1" applyAlignment="1">
      <alignment/>
    </xf>
    <xf numFmtId="0" fontId="31" fillId="0" borderId="56" xfId="0" applyFont="1" applyFill="1" applyBorder="1" applyAlignment="1">
      <alignment horizontal="center"/>
    </xf>
    <xf numFmtId="0" fontId="25" fillId="0" borderId="42" xfId="0" applyFont="1" applyFill="1" applyBorder="1" applyAlignment="1">
      <alignment horizontal="center"/>
    </xf>
    <xf numFmtId="0" fontId="51" fillId="0" borderId="42" xfId="0" applyFont="1" applyBorder="1" applyAlignment="1">
      <alignment horizontal="center"/>
    </xf>
    <xf numFmtId="0" fontId="51" fillId="33" borderId="4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65" xfId="0" applyFont="1" applyFill="1" applyBorder="1" applyAlignment="1">
      <alignment horizontal="center"/>
    </xf>
    <xf numFmtId="0" fontId="0" fillId="0" borderId="67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67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65" xfId="0" applyFont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65" xfId="0" applyFont="1" applyFill="1" applyBorder="1" applyAlignment="1">
      <alignment horizontal="center"/>
    </xf>
    <xf numFmtId="0" fontId="0" fillId="0" borderId="65" xfId="0" applyFont="1" applyBorder="1" applyAlignment="1">
      <alignment horizontal="center"/>
    </xf>
    <xf numFmtId="0" fontId="0" fillId="0" borderId="67" xfId="0" applyFont="1" applyBorder="1" applyAlignment="1">
      <alignment horizontal="center"/>
    </xf>
    <xf numFmtId="0" fontId="28" fillId="0" borderId="61" xfId="0" applyFont="1" applyBorder="1" applyAlignment="1">
      <alignment horizontal="right"/>
    </xf>
    <xf numFmtId="0" fontId="36" fillId="0" borderId="72" xfId="0" applyFont="1" applyBorder="1" applyAlignment="1">
      <alignment horizontal="center"/>
    </xf>
    <xf numFmtId="0" fontId="36" fillId="0" borderId="73" xfId="0" applyFont="1" applyBorder="1" applyAlignment="1">
      <alignment horizontal="center"/>
    </xf>
    <xf numFmtId="0" fontId="36" fillId="0" borderId="68" xfId="0" applyFont="1" applyBorder="1" applyAlignment="1">
      <alignment horizontal="center"/>
    </xf>
    <xf numFmtId="0" fontId="95" fillId="33" borderId="42" xfId="0" applyFont="1" applyFill="1" applyBorder="1" applyAlignment="1">
      <alignment horizontal="center"/>
    </xf>
    <xf numFmtId="0" fontId="95" fillId="0" borderId="42" xfId="0" applyFont="1" applyFill="1" applyBorder="1" applyAlignment="1">
      <alignment horizontal="center"/>
    </xf>
    <xf numFmtId="0" fontId="95" fillId="0" borderId="42" xfId="0" applyFont="1" applyBorder="1" applyAlignment="1">
      <alignment horizontal="center"/>
    </xf>
    <xf numFmtId="0" fontId="94" fillId="0" borderId="74" xfId="0" applyFont="1" applyBorder="1" applyAlignment="1">
      <alignment horizontal="center"/>
    </xf>
    <xf numFmtId="0" fontId="94" fillId="0" borderId="55" xfId="0" applyFont="1" applyBorder="1" applyAlignment="1">
      <alignment horizontal="center"/>
    </xf>
    <xf numFmtId="0" fontId="94" fillId="0" borderId="10" xfId="0" applyFont="1" applyBorder="1" applyAlignment="1">
      <alignment horizontal="center"/>
    </xf>
    <xf numFmtId="0" fontId="48" fillId="0" borderId="37" xfId="0" applyFont="1" applyFill="1" applyBorder="1" applyAlignment="1">
      <alignment horizontal="center" vertical="center"/>
    </xf>
    <xf numFmtId="0" fontId="40" fillId="0" borderId="42" xfId="0" applyFont="1" applyBorder="1" applyAlignment="1">
      <alignment horizontal="left" vertical="center"/>
    </xf>
    <xf numFmtId="0" fontId="41" fillId="0" borderId="45" xfId="0" applyFont="1" applyFill="1" applyBorder="1" applyAlignment="1">
      <alignment horizontal="center" vertical="center"/>
    </xf>
    <xf numFmtId="0" fontId="41" fillId="0" borderId="26" xfId="0" applyFont="1" applyFill="1" applyBorder="1" applyAlignment="1">
      <alignment horizontal="center" vertical="center"/>
    </xf>
    <xf numFmtId="0" fontId="39" fillId="0" borderId="26" xfId="0" applyFont="1" applyFill="1" applyBorder="1" applyAlignment="1">
      <alignment horizontal="center" vertical="center"/>
    </xf>
    <xf numFmtId="0" fontId="41" fillId="0" borderId="33" xfId="0" applyFont="1" applyFill="1" applyBorder="1" applyAlignment="1">
      <alignment horizontal="center" vertical="center"/>
    </xf>
    <xf numFmtId="0" fontId="44" fillId="0" borderId="42" xfId="0" applyFont="1" applyFill="1" applyBorder="1" applyAlignment="1">
      <alignment horizontal="center" vertical="center"/>
    </xf>
    <xf numFmtId="0" fontId="41" fillId="0" borderId="66" xfId="0" applyFont="1" applyFill="1" applyBorder="1" applyAlignment="1">
      <alignment horizontal="center" vertical="center"/>
    </xf>
    <xf numFmtId="0" fontId="39" fillId="37" borderId="35" xfId="0" applyFont="1" applyFill="1" applyBorder="1" applyAlignment="1">
      <alignment vertical="center" wrapText="1"/>
    </xf>
    <xf numFmtId="0" fontId="42" fillId="0" borderId="27" xfId="0" applyFont="1" applyFill="1" applyBorder="1" applyAlignment="1">
      <alignment horizontal="center" vertical="center"/>
    </xf>
    <xf numFmtId="0" fontId="19" fillId="0" borderId="57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left"/>
    </xf>
    <xf numFmtId="0" fontId="0" fillId="0" borderId="42" xfId="0" applyFont="1" applyFill="1" applyBorder="1" applyAlignment="1">
      <alignment/>
    </xf>
    <xf numFmtId="0" fontId="48" fillId="0" borderId="6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/>
    </xf>
    <xf numFmtId="0" fontId="39" fillId="0" borderId="34" xfId="0" applyFont="1" applyFill="1" applyBorder="1" applyAlignment="1">
      <alignment horizontal="left" vertical="center"/>
    </xf>
    <xf numFmtId="0" fontId="0" fillId="0" borderId="26" xfId="0" applyFont="1" applyFill="1" applyBorder="1" applyAlignment="1">
      <alignment horizontal="center"/>
    </xf>
    <xf numFmtId="0" fontId="39" fillId="0" borderId="27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left" vertical="center"/>
    </xf>
    <xf numFmtId="0" fontId="39" fillId="0" borderId="33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19" fillId="0" borderId="18" xfId="0" applyFont="1" applyFill="1" applyBorder="1" applyAlignment="1">
      <alignment horizontal="center"/>
    </xf>
    <xf numFmtId="0" fontId="19" fillId="0" borderId="65" xfId="0" applyFont="1" applyFill="1" applyBorder="1" applyAlignment="1">
      <alignment horizontal="center"/>
    </xf>
    <xf numFmtId="0" fontId="19" fillId="0" borderId="67" xfId="0" applyFont="1" applyFill="1" applyBorder="1" applyAlignment="1">
      <alignment horizontal="center"/>
    </xf>
    <xf numFmtId="0" fontId="19" fillId="0" borderId="75" xfId="0" applyFont="1" applyFill="1" applyBorder="1" applyAlignment="1">
      <alignment horizontal="center"/>
    </xf>
    <xf numFmtId="0" fontId="19" fillId="0" borderId="30" xfId="0" applyFont="1" applyFill="1" applyBorder="1" applyAlignment="1">
      <alignment horizontal="center"/>
    </xf>
    <xf numFmtId="0" fontId="19" fillId="0" borderId="31" xfId="0" applyFont="1" applyFill="1" applyBorder="1" applyAlignment="1">
      <alignment horizontal="center"/>
    </xf>
    <xf numFmtId="0" fontId="19" fillId="0" borderId="29" xfId="0" applyFont="1" applyFill="1" applyBorder="1" applyAlignment="1">
      <alignment horizontal="center"/>
    </xf>
    <xf numFmtId="0" fontId="19" fillId="0" borderId="25" xfId="0" applyFont="1" applyFill="1" applyBorder="1" applyAlignment="1">
      <alignment horizontal="center"/>
    </xf>
    <xf numFmtId="0" fontId="19" fillId="0" borderId="20" xfId="0" applyFont="1" applyFill="1" applyBorder="1" applyAlignment="1">
      <alignment horizontal="center"/>
    </xf>
    <xf numFmtId="0" fontId="19" fillId="0" borderId="21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19" fillId="0" borderId="59" xfId="0" applyFont="1" applyFill="1" applyBorder="1" applyAlignment="1">
      <alignment horizontal="center"/>
    </xf>
    <xf numFmtId="0" fontId="0" fillId="0" borderId="70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19" fillId="0" borderId="72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0" borderId="76" xfId="0" applyFont="1" applyFill="1" applyBorder="1" applyAlignment="1">
      <alignment horizontal="center"/>
    </xf>
    <xf numFmtId="0" fontId="0" fillId="0" borderId="69" xfId="0" applyFont="1" applyFill="1" applyBorder="1" applyAlignment="1">
      <alignment horizontal="center"/>
    </xf>
    <xf numFmtId="0" fontId="1" fillId="0" borderId="62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47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19" fillId="0" borderId="26" xfId="0" applyFont="1" applyFill="1" applyBorder="1" applyAlignment="1">
      <alignment horizontal="center"/>
    </xf>
    <xf numFmtId="0" fontId="19" fillId="0" borderId="37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32" xfId="0" applyFont="1" applyFill="1" applyBorder="1" applyAlignment="1">
      <alignment horizontal="center"/>
    </xf>
    <xf numFmtId="0" fontId="15" fillId="0" borderId="26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15" fillId="0" borderId="36" xfId="0" applyFont="1" applyFill="1" applyBorder="1" applyAlignment="1">
      <alignment horizontal="center"/>
    </xf>
    <xf numFmtId="0" fontId="15" fillId="0" borderId="27" xfId="0" applyFont="1" applyFill="1" applyBorder="1" applyAlignment="1">
      <alignment horizontal="center"/>
    </xf>
    <xf numFmtId="0" fontId="0" fillId="0" borderId="52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27" fillId="0" borderId="70" xfId="0" applyFont="1" applyFill="1" applyBorder="1" applyAlignment="1">
      <alignment horizontal="center"/>
    </xf>
    <xf numFmtId="0" fontId="27" fillId="0" borderId="32" xfId="0" applyFont="1" applyFill="1" applyBorder="1" applyAlignment="1">
      <alignment horizontal="center"/>
    </xf>
    <xf numFmtId="0" fontId="27" fillId="0" borderId="44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27" fillId="0" borderId="36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4" fillId="0" borderId="17" xfId="0" applyFont="1" applyFill="1" applyBorder="1" applyAlignment="1">
      <alignment horizontal="center"/>
    </xf>
    <xf numFmtId="0" fontId="27" fillId="0" borderId="77" xfId="0" applyFont="1" applyFill="1" applyBorder="1" applyAlignment="1">
      <alignment horizontal="center"/>
    </xf>
    <xf numFmtId="0" fontId="27" fillId="0" borderId="78" xfId="0" applyFont="1" applyFill="1" applyBorder="1" applyAlignment="1">
      <alignment horizontal="center"/>
    </xf>
    <xf numFmtId="0" fontId="24" fillId="0" borderId="30" xfId="0" applyFont="1" applyFill="1" applyBorder="1" applyAlignment="1">
      <alignment horizontal="center"/>
    </xf>
    <xf numFmtId="0" fontId="24" fillId="0" borderId="31" xfId="0" applyFont="1" applyFill="1" applyBorder="1" applyAlignment="1">
      <alignment horizontal="center"/>
    </xf>
    <xf numFmtId="0" fontId="22" fillId="0" borderId="31" xfId="0" applyFont="1" applyFill="1" applyBorder="1" applyAlignment="1">
      <alignment horizontal="center"/>
    </xf>
    <xf numFmtId="0" fontId="24" fillId="0" borderId="56" xfId="0" applyFont="1" applyFill="1" applyBorder="1" applyAlignment="1">
      <alignment horizontal="center"/>
    </xf>
    <xf numFmtId="0" fontId="24" fillId="0" borderId="57" xfId="0" applyFont="1" applyFill="1" applyBorder="1" applyAlignment="1">
      <alignment horizontal="center"/>
    </xf>
    <xf numFmtId="0" fontId="22" fillId="0" borderId="57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32" xfId="0" applyFont="1" applyFill="1" applyBorder="1" applyAlignment="1">
      <alignment horizontal="center"/>
    </xf>
    <xf numFmtId="0" fontId="20" fillId="0" borderId="26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20" fillId="0" borderId="49" xfId="0" applyFont="1" applyFill="1" applyBorder="1" applyAlignment="1">
      <alignment horizontal="center"/>
    </xf>
    <xf numFmtId="0" fontId="20" fillId="0" borderId="62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22" fillId="0" borderId="17" xfId="0" applyFont="1" applyFill="1" applyBorder="1" applyAlignment="1">
      <alignment horizontal="center"/>
    </xf>
    <xf numFmtId="0" fontId="24" fillId="0" borderId="23" xfId="0" applyFont="1" applyFill="1" applyBorder="1" applyAlignment="1">
      <alignment horizontal="center"/>
    </xf>
    <xf numFmtId="0" fontId="24" fillId="0" borderId="24" xfId="0" applyFont="1" applyFill="1" applyBorder="1" applyAlignment="1">
      <alignment horizontal="center"/>
    </xf>
    <xf numFmtId="0" fontId="22" fillId="0" borderId="24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/>
    </xf>
    <xf numFmtId="0" fontId="0" fillId="0" borderId="65" xfId="0" applyFont="1" applyFill="1" applyBorder="1" applyAlignment="1">
      <alignment horizontal="center"/>
    </xf>
    <xf numFmtId="0" fontId="0" fillId="0" borderId="75" xfId="0" applyFont="1" applyFill="1" applyBorder="1" applyAlignment="1">
      <alignment horizontal="center"/>
    </xf>
    <xf numFmtId="0" fontId="0" fillId="0" borderId="66" xfId="0" applyFont="1" applyFill="1" applyBorder="1" applyAlignment="1">
      <alignment horizontal="center"/>
    </xf>
    <xf numFmtId="0" fontId="31" fillId="0" borderId="72" xfId="0" applyFont="1" applyFill="1" applyBorder="1" applyAlignment="1">
      <alignment horizontal="center"/>
    </xf>
    <xf numFmtId="0" fontId="31" fillId="0" borderId="68" xfId="0" applyFont="1" applyFill="1" applyBorder="1" applyAlignment="1">
      <alignment horizontal="center"/>
    </xf>
    <xf numFmtId="0" fontId="31" fillId="0" borderId="64" xfId="0" applyFont="1" applyFill="1" applyBorder="1" applyAlignment="1">
      <alignment horizontal="center"/>
    </xf>
    <xf numFmtId="0" fontId="31" fillId="0" borderId="58" xfId="0" applyFont="1" applyFill="1" applyBorder="1" applyAlignment="1">
      <alignment horizontal="center"/>
    </xf>
    <xf numFmtId="0" fontId="35" fillId="0" borderId="59" xfId="0" applyFont="1" applyFill="1" applyBorder="1" applyAlignment="1">
      <alignment horizontal="center"/>
    </xf>
    <xf numFmtId="0" fontId="35" fillId="0" borderId="39" xfId="0" applyFont="1" applyFill="1" applyBorder="1" applyAlignment="1">
      <alignment horizontal="center"/>
    </xf>
    <xf numFmtId="0" fontId="35" fillId="0" borderId="42" xfId="0" applyFont="1" applyFill="1" applyBorder="1" applyAlignment="1">
      <alignment horizontal="center"/>
    </xf>
    <xf numFmtId="0" fontId="35" fillId="0" borderId="56" xfId="0" applyFont="1" applyFill="1" applyBorder="1" applyAlignment="1">
      <alignment horizontal="center"/>
    </xf>
    <xf numFmtId="0" fontId="35" fillId="0" borderId="25" xfId="0" applyFont="1" applyFill="1" applyBorder="1" applyAlignment="1">
      <alignment horizontal="center"/>
    </xf>
    <xf numFmtId="0" fontId="50" fillId="0" borderId="42" xfId="0" applyFont="1" applyFill="1" applyBorder="1" applyAlignment="1">
      <alignment horizontal="center"/>
    </xf>
    <xf numFmtId="0" fontId="51" fillId="0" borderId="42" xfId="0" applyFont="1" applyFill="1" applyBorder="1" applyAlignment="1">
      <alignment horizontal="center"/>
    </xf>
    <xf numFmtId="0" fontId="19" fillId="0" borderId="56" xfId="0" applyFont="1" applyFill="1" applyBorder="1" applyAlignment="1">
      <alignment horizontal="center"/>
    </xf>
    <xf numFmtId="0" fontId="19" fillId="0" borderId="39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0" fillId="0" borderId="26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20" fillId="0" borderId="27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20" fillId="0" borderId="30" xfId="0" applyFont="1" applyFill="1" applyBorder="1" applyAlignment="1">
      <alignment horizontal="center"/>
    </xf>
    <xf numFmtId="0" fontId="20" fillId="0" borderId="31" xfId="0" applyFont="1" applyFill="1" applyBorder="1" applyAlignment="1">
      <alignment horizontal="center"/>
    </xf>
    <xf numFmtId="0" fontId="20" fillId="0" borderId="37" xfId="0" applyFont="1" applyFill="1" applyBorder="1" applyAlignment="1">
      <alignment horizontal="center"/>
    </xf>
    <xf numFmtId="0" fontId="1" fillId="0" borderId="66" xfId="0" applyFont="1" applyFill="1" applyBorder="1" applyAlignment="1">
      <alignment horizontal="center"/>
    </xf>
    <xf numFmtId="0" fontId="0" fillId="0" borderId="70" xfId="0" applyFont="1" applyFill="1" applyBorder="1" applyAlignment="1">
      <alignment horizontal="center"/>
    </xf>
    <xf numFmtId="0" fontId="19" fillId="0" borderId="60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9" fillId="0" borderId="70" xfId="0" applyFont="1" applyFill="1" applyBorder="1" applyAlignment="1">
      <alignment horizontal="center"/>
    </xf>
    <xf numFmtId="0" fontId="19" fillId="0" borderId="32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14" fillId="0" borderId="70" xfId="0" applyFont="1" applyFill="1" applyBorder="1" applyAlignment="1">
      <alignment horizontal="center"/>
    </xf>
    <xf numFmtId="0" fontId="14" fillId="0" borderId="47" xfId="0" applyFont="1" applyFill="1" applyBorder="1" applyAlignment="1">
      <alignment horizontal="center"/>
    </xf>
    <xf numFmtId="0" fontId="14" fillId="0" borderId="26" xfId="0" applyFont="1" applyFill="1" applyBorder="1" applyAlignment="1">
      <alignment horizontal="center"/>
    </xf>
    <xf numFmtId="0" fontId="14" fillId="0" borderId="43" xfId="0" applyFont="1" applyFill="1" applyBorder="1" applyAlignment="1">
      <alignment horizontal="center"/>
    </xf>
    <xf numFmtId="0" fontId="14" fillId="0" borderId="34" xfId="0" applyFont="1" applyFill="1" applyBorder="1" applyAlignment="1">
      <alignment horizontal="center"/>
    </xf>
    <xf numFmtId="0" fontId="14" fillId="0" borderId="33" xfId="0" applyFont="1" applyFill="1" applyBorder="1" applyAlignment="1">
      <alignment horizontal="center"/>
    </xf>
    <xf numFmtId="0" fontId="0" fillId="0" borderId="53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19" fillId="0" borderId="61" xfId="0" applyFont="1" applyFill="1" applyBorder="1" applyAlignment="1">
      <alignment horizontal="center"/>
    </xf>
    <xf numFmtId="0" fontId="19" fillId="0" borderId="73" xfId="0" applyFont="1" applyFill="1" applyBorder="1" applyAlignment="1">
      <alignment horizontal="center"/>
    </xf>
    <xf numFmtId="0" fontId="0" fillId="0" borderId="52" xfId="0" applyFont="1" applyFill="1" applyBorder="1" applyAlignment="1">
      <alignment horizontal="center"/>
    </xf>
    <xf numFmtId="0" fontId="0" fillId="0" borderId="79" xfId="0" applyFont="1" applyFill="1" applyBorder="1" applyAlignment="1">
      <alignment horizontal="center"/>
    </xf>
    <xf numFmtId="0" fontId="39" fillId="0" borderId="37" xfId="0" applyFont="1" applyBorder="1" applyAlignment="1">
      <alignment/>
    </xf>
    <xf numFmtId="0" fontId="0" fillId="0" borderId="30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left"/>
    </xf>
    <xf numFmtId="0" fontId="0" fillId="0" borderId="80" xfId="0" applyFont="1" applyFill="1" applyBorder="1" applyAlignment="1">
      <alignment horizontal="center"/>
    </xf>
    <xf numFmtId="0" fontId="17" fillId="0" borderId="68" xfId="0" applyFont="1" applyFill="1" applyBorder="1" applyAlignment="1">
      <alignment horizontal="center"/>
    </xf>
    <xf numFmtId="0" fontId="17" fillId="0" borderId="62" xfId="0" applyFont="1" applyFill="1" applyBorder="1" applyAlignment="1">
      <alignment horizontal="center"/>
    </xf>
    <xf numFmtId="0" fontId="19" fillId="0" borderId="64" xfId="0" applyFont="1" applyFill="1" applyBorder="1" applyAlignment="1">
      <alignment horizontal="center"/>
    </xf>
    <xf numFmtId="0" fontId="19" fillId="0" borderId="61" xfId="0" applyFont="1" applyFill="1" applyBorder="1" applyAlignment="1">
      <alignment horizontal="center"/>
    </xf>
    <xf numFmtId="0" fontId="19" fillId="0" borderId="68" xfId="0" applyFont="1" applyFill="1" applyBorder="1" applyAlignment="1">
      <alignment horizontal="center"/>
    </xf>
    <xf numFmtId="0" fontId="19" fillId="0" borderId="72" xfId="0" applyFont="1" applyFill="1" applyBorder="1" applyAlignment="1">
      <alignment horizontal="center"/>
    </xf>
    <xf numFmtId="0" fontId="36" fillId="33" borderId="64" xfId="0" applyFont="1" applyFill="1" applyBorder="1" applyAlignment="1">
      <alignment horizontal="center"/>
    </xf>
    <xf numFmtId="0" fontId="36" fillId="33" borderId="68" xfId="0" applyFont="1" applyFill="1" applyBorder="1" applyAlignment="1">
      <alignment horizontal="center"/>
    </xf>
    <xf numFmtId="0" fontId="39" fillId="0" borderId="27" xfId="0" applyFont="1" applyBorder="1" applyAlignment="1">
      <alignment horizontal="left"/>
    </xf>
    <xf numFmtId="0" fontId="1" fillId="0" borderId="75" xfId="0" applyFont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0" fillId="33" borderId="67" xfId="0" applyFont="1" applyFill="1" applyBorder="1" applyAlignment="1">
      <alignment horizontal="center"/>
    </xf>
    <xf numFmtId="0" fontId="39" fillId="0" borderId="37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/>
    </xf>
    <xf numFmtId="0" fontId="55" fillId="0" borderId="57" xfId="0" applyFont="1" applyFill="1" applyBorder="1" applyAlignment="1">
      <alignment horizontal="center"/>
    </xf>
    <xf numFmtId="0" fontId="55" fillId="0" borderId="56" xfId="0" applyFont="1" applyFill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42" xfId="0" applyFont="1" applyBorder="1" applyAlignment="1">
      <alignment horizontal="left"/>
    </xf>
    <xf numFmtId="0" fontId="1" fillId="0" borderId="35" xfId="0" applyFont="1" applyFill="1" applyBorder="1" applyAlignment="1">
      <alignment horizontal="center"/>
    </xf>
    <xf numFmtId="0" fontId="30" fillId="33" borderId="42" xfId="0" applyFont="1" applyFill="1" applyBorder="1" applyAlignment="1">
      <alignment horizontal="center" vertical="center"/>
    </xf>
    <xf numFmtId="0" fontId="0" fillId="0" borderId="22" xfId="0" applyFill="1" applyBorder="1" applyAlignment="1">
      <alignment/>
    </xf>
    <xf numFmtId="0" fontId="7" fillId="0" borderId="68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/>
    </xf>
    <xf numFmtId="0" fontId="39" fillId="0" borderId="18" xfId="0" applyFont="1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50" xfId="0" applyFont="1" applyBorder="1" applyAlignment="1">
      <alignment horizontal="left"/>
    </xf>
    <xf numFmtId="0" fontId="19" fillId="0" borderId="23" xfId="0" applyFont="1" applyFill="1" applyBorder="1" applyAlignment="1">
      <alignment horizontal="center"/>
    </xf>
    <xf numFmtId="0" fontId="19" fillId="0" borderId="24" xfId="0" applyFont="1" applyFill="1" applyBorder="1" applyAlignment="1">
      <alignment horizontal="center"/>
    </xf>
    <xf numFmtId="0" fontId="19" fillId="0" borderId="45" xfId="0" applyFont="1" applyFill="1" applyBorder="1" applyAlignment="1">
      <alignment horizontal="center"/>
    </xf>
    <xf numFmtId="0" fontId="0" fillId="0" borderId="33" xfId="0" applyFont="1" applyBorder="1" applyAlignment="1">
      <alignment horizontal="left"/>
    </xf>
    <xf numFmtId="0" fontId="27" fillId="0" borderId="43" xfId="0" applyFont="1" applyFill="1" applyBorder="1" applyAlignment="1">
      <alignment horizontal="center"/>
    </xf>
    <xf numFmtId="0" fontId="27" fillId="0" borderId="16" xfId="0" applyFont="1" applyFill="1" applyBorder="1" applyAlignment="1">
      <alignment horizontal="center"/>
    </xf>
    <xf numFmtId="0" fontId="0" fillId="0" borderId="64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0" fillId="0" borderId="38" xfId="49" applyFont="1" applyFill="1" applyBorder="1" applyAlignment="1">
      <alignment horizontal="left"/>
      <protection/>
    </xf>
    <xf numFmtId="0" fontId="0" fillId="0" borderId="52" xfId="0" applyFont="1" applyFill="1" applyBorder="1" applyAlignment="1">
      <alignment horizontal="center"/>
    </xf>
    <xf numFmtId="14" fontId="0" fillId="0" borderId="0" xfId="0" applyNumberFormat="1" applyAlignment="1">
      <alignment/>
    </xf>
    <xf numFmtId="0" fontId="94" fillId="0" borderId="74" xfId="0" applyFont="1" applyBorder="1" applyAlignment="1">
      <alignment horizontal="center"/>
    </xf>
    <xf numFmtId="0" fontId="94" fillId="0" borderId="55" xfId="0" applyFont="1" applyBorder="1" applyAlignment="1">
      <alignment horizontal="center"/>
    </xf>
    <xf numFmtId="0" fontId="94" fillId="0" borderId="10" xfId="0" applyFont="1" applyBorder="1" applyAlignment="1">
      <alignment horizontal="center"/>
    </xf>
    <xf numFmtId="0" fontId="40" fillId="0" borderId="68" xfId="0" applyFont="1" applyBorder="1" applyAlignment="1">
      <alignment horizontal="center" vertical="center"/>
    </xf>
    <xf numFmtId="0" fontId="42" fillId="0" borderId="26" xfId="0" applyFont="1" applyFill="1" applyBorder="1" applyAlignment="1">
      <alignment horizontal="center" vertical="center"/>
    </xf>
    <xf numFmtId="0" fontId="39" fillId="0" borderId="38" xfId="0" applyFont="1" applyFill="1" applyBorder="1" applyAlignment="1">
      <alignment horizontal="left"/>
    </xf>
    <xf numFmtId="0" fontId="40" fillId="0" borderId="74" xfId="0" applyFont="1" applyBorder="1" applyAlignment="1">
      <alignment horizontal="right"/>
    </xf>
    <xf numFmtId="0" fontId="43" fillId="0" borderId="45" xfId="0" applyFont="1" applyFill="1" applyBorder="1" applyAlignment="1">
      <alignment/>
    </xf>
    <xf numFmtId="0" fontId="40" fillId="0" borderId="45" xfId="0" applyFont="1" applyBorder="1" applyAlignment="1">
      <alignment horizontal="center"/>
    </xf>
    <xf numFmtId="0" fontId="43" fillId="0" borderId="45" xfId="0" applyFont="1" applyBorder="1" applyAlignment="1">
      <alignment/>
    </xf>
    <xf numFmtId="0" fontId="39" fillId="0" borderId="16" xfId="0" applyFont="1" applyBorder="1" applyAlignment="1">
      <alignment horizontal="left"/>
    </xf>
    <xf numFmtId="0" fontId="40" fillId="0" borderId="61" xfId="0" applyFont="1" applyBorder="1" applyAlignment="1">
      <alignment horizontal="center" vertical="center"/>
    </xf>
    <xf numFmtId="0" fontId="44" fillId="0" borderId="68" xfId="0" applyFont="1" applyFill="1" applyBorder="1" applyAlignment="1">
      <alignment horizontal="center" vertical="center"/>
    </xf>
    <xf numFmtId="0" fontId="39" fillId="0" borderId="47" xfId="0" applyFont="1" applyFill="1" applyBorder="1" applyAlignment="1">
      <alignment horizontal="left"/>
    </xf>
    <xf numFmtId="0" fontId="39" fillId="37" borderId="34" xfId="0" applyFont="1" applyFill="1" applyBorder="1" applyAlignment="1">
      <alignment vertical="center" wrapText="1"/>
    </xf>
    <xf numFmtId="0" fontId="40" fillId="0" borderId="45" xfId="0" applyFont="1" applyFill="1" applyBorder="1" applyAlignment="1">
      <alignment/>
    </xf>
    <xf numFmtId="0" fontId="39" fillId="0" borderId="35" xfId="0" applyFont="1" applyFill="1" applyBorder="1" applyAlignment="1">
      <alignment horizontal="left" vertical="top" wrapText="1"/>
    </xf>
    <xf numFmtId="0" fontId="42" fillId="0" borderId="66" xfId="0" applyFont="1" applyFill="1" applyBorder="1" applyAlignment="1">
      <alignment horizontal="center" vertical="center"/>
    </xf>
    <xf numFmtId="0" fontId="94" fillId="0" borderId="42" xfId="0" applyFont="1" applyBorder="1" applyAlignment="1">
      <alignment horizontal="centerContinuous"/>
    </xf>
    <xf numFmtId="0" fontId="49" fillId="0" borderId="26" xfId="0" applyFont="1" applyFill="1" applyBorder="1" applyAlignment="1">
      <alignment horizontal="center" vertical="center"/>
    </xf>
    <xf numFmtId="0" fontId="49" fillId="0" borderId="33" xfId="0" applyFont="1" applyFill="1" applyBorder="1" applyAlignment="1">
      <alignment horizontal="center" vertical="center"/>
    </xf>
    <xf numFmtId="0" fontId="49" fillId="0" borderId="27" xfId="0" applyFont="1" applyFill="1" applyBorder="1" applyAlignment="1">
      <alignment horizontal="center" vertical="center"/>
    </xf>
    <xf numFmtId="0" fontId="49" fillId="0" borderId="62" xfId="0" applyFont="1" applyFill="1" applyBorder="1" applyAlignment="1">
      <alignment horizontal="center" vertical="center"/>
    </xf>
    <xf numFmtId="0" fontId="47" fillId="0" borderId="26" xfId="0" applyFont="1" applyFill="1" applyBorder="1" applyAlignment="1">
      <alignment horizontal="center" vertical="center"/>
    </xf>
    <xf numFmtId="0" fontId="47" fillId="0" borderId="27" xfId="0" applyFont="1" applyFill="1" applyBorder="1" applyAlignment="1">
      <alignment horizontal="center" vertical="center"/>
    </xf>
    <xf numFmtId="0" fontId="47" fillId="0" borderId="66" xfId="0" applyFont="1" applyFill="1" applyBorder="1" applyAlignment="1">
      <alignment horizontal="center" vertical="center"/>
    </xf>
    <xf numFmtId="0" fontId="41" fillId="0" borderId="68" xfId="0" applyFont="1" applyFill="1" applyBorder="1" applyAlignment="1">
      <alignment horizontal="center" vertical="center"/>
    </xf>
    <xf numFmtId="0" fontId="49" fillId="0" borderId="45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96" fillId="0" borderId="27" xfId="0" applyNumberFormat="1" applyFont="1" applyFill="1" applyBorder="1" applyAlignment="1">
      <alignment horizontal="center" vertical="center"/>
    </xf>
    <xf numFmtId="0" fontId="39" fillId="0" borderId="45" xfId="0" applyFont="1" applyFill="1" applyBorder="1" applyAlignment="1">
      <alignment horizontal="center" vertical="center"/>
    </xf>
    <xf numFmtId="0" fontId="97" fillId="0" borderId="27" xfId="0" applyFont="1" applyFill="1" applyBorder="1" applyAlignment="1">
      <alignment horizontal="center" vertical="center"/>
    </xf>
    <xf numFmtId="0" fontId="1" fillId="0" borderId="27" xfId="0" applyNumberFormat="1" applyFont="1" applyBorder="1" applyAlignment="1">
      <alignment horizontal="center" vertical="center"/>
    </xf>
    <xf numFmtId="0" fontId="97" fillId="0" borderId="37" xfId="0" applyFont="1" applyFill="1" applyBorder="1" applyAlignment="1">
      <alignment horizontal="center" vertical="center"/>
    </xf>
    <xf numFmtId="0" fontId="96" fillId="0" borderId="33" xfId="0" applyNumberFormat="1" applyFont="1" applyFill="1" applyBorder="1" applyAlignment="1">
      <alignment horizontal="center" vertical="center"/>
    </xf>
    <xf numFmtId="0" fontId="96" fillId="0" borderId="37" xfId="0" applyNumberFormat="1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/>
    </xf>
    <xf numFmtId="0" fontId="53" fillId="0" borderId="27" xfId="0" applyFont="1" applyFill="1" applyBorder="1" applyAlignment="1">
      <alignment horizontal="center" vertical="center"/>
    </xf>
    <xf numFmtId="0" fontId="53" fillId="0" borderId="33" xfId="0" applyFont="1" applyFill="1" applyBorder="1" applyAlignment="1">
      <alignment horizontal="center" vertical="center"/>
    </xf>
    <xf numFmtId="0" fontId="53" fillId="38" borderId="37" xfId="0" applyFont="1" applyFill="1" applyBorder="1" applyAlignment="1">
      <alignment horizontal="center" vertical="center"/>
    </xf>
    <xf numFmtId="0" fontId="39" fillId="37" borderId="46" xfId="0" applyFont="1" applyFill="1" applyBorder="1" applyAlignment="1">
      <alignment vertical="center" wrapText="1"/>
    </xf>
    <xf numFmtId="0" fontId="39" fillId="0" borderId="26" xfId="0" applyFont="1" applyFill="1" applyBorder="1" applyAlignment="1">
      <alignment horizontal="center" vertical="center" wrapText="1"/>
    </xf>
    <xf numFmtId="0" fontId="39" fillId="0" borderId="27" xfId="0" applyFont="1" applyFill="1" applyBorder="1" applyAlignment="1">
      <alignment horizontal="center" vertical="center" wrapText="1"/>
    </xf>
    <xf numFmtId="0" fontId="39" fillId="0" borderId="33" xfId="0" applyFont="1" applyFill="1" applyBorder="1" applyAlignment="1">
      <alignment horizontal="center" vertical="center" wrapText="1"/>
    </xf>
    <xf numFmtId="0" fontId="54" fillId="0" borderId="27" xfId="0" applyFont="1" applyFill="1" applyBorder="1" applyAlignment="1">
      <alignment horizontal="center" vertical="center"/>
    </xf>
    <xf numFmtId="0" fontId="39" fillId="0" borderId="37" xfId="0" applyFont="1" applyFill="1" applyBorder="1" applyAlignment="1">
      <alignment horizontal="center" vertical="center" wrapText="1"/>
    </xf>
    <xf numFmtId="0" fontId="39" fillId="0" borderId="37" xfId="0" applyFont="1" applyFill="1" applyBorder="1" applyAlignment="1">
      <alignment horizontal="left" vertical="center"/>
    </xf>
    <xf numFmtId="0" fontId="39" fillId="38" borderId="33" xfId="0" applyFont="1" applyFill="1" applyBorder="1" applyAlignment="1">
      <alignment horizontal="center" vertical="center" wrapText="1"/>
    </xf>
    <xf numFmtId="0" fontId="45" fillId="0" borderId="62" xfId="0" applyFont="1" applyBorder="1" applyAlignment="1">
      <alignment horizontal="center" vertical="center"/>
    </xf>
    <xf numFmtId="0" fontId="10" fillId="0" borderId="61" xfId="0" applyFont="1" applyBorder="1" applyAlignment="1">
      <alignment horizontal="right"/>
    </xf>
    <xf numFmtId="0" fontId="0" fillId="0" borderId="26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94" fillId="0" borderId="55" xfId="0" applyFont="1" applyBorder="1" applyAlignment="1">
      <alignment horizontal="center"/>
    </xf>
    <xf numFmtId="0" fontId="1" fillId="0" borderId="0" xfId="0" applyFont="1" applyAlignment="1">
      <alignment/>
    </xf>
    <xf numFmtId="0" fontId="16" fillId="0" borderId="68" xfId="0" applyFont="1" applyFill="1" applyBorder="1" applyAlignment="1">
      <alignment horizontal="center" vertical="center"/>
    </xf>
    <xf numFmtId="0" fontId="16" fillId="0" borderId="45" xfId="0" applyFont="1" applyFill="1" applyBorder="1" applyAlignment="1">
      <alignment horizontal="center" vertical="center"/>
    </xf>
    <xf numFmtId="0" fontId="16" fillId="0" borderId="62" xfId="0" applyFont="1" applyFill="1" applyBorder="1" applyAlignment="1">
      <alignment horizontal="center" vertical="center"/>
    </xf>
    <xf numFmtId="0" fontId="95" fillId="0" borderId="42" xfId="0" applyFont="1" applyBorder="1" applyAlignment="1">
      <alignment horizontal="right"/>
    </xf>
    <xf numFmtId="0" fontId="32" fillId="0" borderId="0" xfId="0" applyFont="1" applyAlignment="1">
      <alignment horizontal="center"/>
    </xf>
    <xf numFmtId="0" fontId="33" fillId="0" borderId="0" xfId="0" applyFont="1" applyBorder="1" applyAlignment="1">
      <alignment horizontal="center"/>
    </xf>
    <xf numFmtId="0" fontId="7" fillId="0" borderId="68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74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29" fillId="0" borderId="74" xfId="0" applyFont="1" applyBorder="1" applyAlignment="1">
      <alignment horizontal="center"/>
    </xf>
    <xf numFmtId="0" fontId="29" fillId="0" borderId="39" xfId="0" applyFont="1" applyBorder="1" applyAlignment="1">
      <alignment horizontal="center"/>
    </xf>
    <xf numFmtId="0" fontId="29" fillId="0" borderId="25" xfId="0" applyFont="1" applyBorder="1" applyAlignment="1">
      <alignment horizontal="center"/>
    </xf>
    <xf numFmtId="0" fontId="6" fillId="0" borderId="74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50" fillId="0" borderId="42" xfId="0" applyFont="1" applyBorder="1" applyAlignment="1">
      <alignment horizontal="right"/>
    </xf>
    <xf numFmtId="0" fontId="25" fillId="0" borderId="42" xfId="0" applyFont="1" applyBorder="1" applyAlignment="1">
      <alignment horizontal="right"/>
    </xf>
    <xf numFmtId="0" fontId="51" fillId="0" borderId="42" xfId="0" applyFont="1" applyBorder="1" applyAlignment="1">
      <alignment horizontal="right"/>
    </xf>
    <xf numFmtId="0" fontId="7" fillId="0" borderId="68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74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29" fillId="0" borderId="74" xfId="0" applyFont="1" applyBorder="1" applyAlignment="1">
      <alignment horizontal="center"/>
    </xf>
    <xf numFmtId="0" fontId="29" fillId="0" borderId="39" xfId="0" applyFont="1" applyBorder="1" applyAlignment="1">
      <alignment horizontal="center"/>
    </xf>
    <xf numFmtId="0" fontId="29" fillId="0" borderId="25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52" fillId="0" borderId="0" xfId="0" applyFont="1" applyAlignment="1">
      <alignment horizontal="left"/>
    </xf>
    <xf numFmtId="14" fontId="52" fillId="0" borderId="0" xfId="0" applyNumberFormat="1" applyFont="1" applyAlignment="1">
      <alignment horizontal="left"/>
    </xf>
    <xf numFmtId="0" fontId="40" fillId="0" borderId="0" xfId="0" applyFont="1" applyAlignment="1">
      <alignment horizontal="center"/>
    </xf>
    <xf numFmtId="0" fontId="40" fillId="0" borderId="0" xfId="0" applyFont="1" applyBorder="1" applyAlignment="1">
      <alignment horizontal="center"/>
    </xf>
    <xf numFmtId="0" fontId="94" fillId="0" borderId="71" xfId="0" applyFont="1" applyBorder="1" applyAlignment="1">
      <alignment/>
    </xf>
    <xf numFmtId="0" fontId="94" fillId="0" borderId="61" xfId="0" applyFont="1" applyBorder="1" applyAlignment="1">
      <alignment/>
    </xf>
    <xf numFmtId="0" fontId="94" fillId="0" borderId="74" xfId="0" applyFont="1" applyBorder="1" applyAlignment="1">
      <alignment horizontal="center"/>
    </xf>
    <xf numFmtId="0" fontId="94" fillId="0" borderId="39" xfId="0" applyFont="1" applyBorder="1" applyAlignment="1">
      <alignment horizontal="center"/>
    </xf>
    <xf numFmtId="0" fontId="94" fillId="0" borderId="25" xfId="0" applyFont="1" applyBorder="1" applyAlignment="1">
      <alignment horizontal="center"/>
    </xf>
    <xf numFmtId="0" fontId="94" fillId="0" borderId="71" xfId="0" applyFont="1" applyBorder="1" applyAlignment="1">
      <alignment horizontal="center" vertical="center"/>
    </xf>
    <xf numFmtId="0" fontId="94" fillId="0" borderId="61" xfId="0" applyFont="1" applyBorder="1" applyAlignment="1">
      <alignment horizontal="center" vertical="center"/>
    </xf>
    <xf numFmtId="0" fontId="94" fillId="0" borderId="40" xfId="0" applyFont="1" applyBorder="1" applyAlignment="1">
      <alignment horizontal="center" vertical="center"/>
    </xf>
    <xf numFmtId="0" fontId="94" fillId="0" borderId="55" xfId="0" applyFont="1" applyBorder="1" applyAlignment="1">
      <alignment horizontal="center" vertical="center"/>
    </xf>
    <xf numFmtId="0" fontId="94" fillId="0" borderId="10" xfId="0" applyFont="1" applyBorder="1" applyAlignment="1">
      <alignment horizontal="center" vertical="center"/>
    </xf>
    <xf numFmtId="0" fontId="94" fillId="0" borderId="14" xfId="0" applyFont="1" applyBorder="1" applyAlignment="1">
      <alignment horizontal="center" vertical="center"/>
    </xf>
    <xf numFmtId="0" fontId="94" fillId="0" borderId="71" xfId="0" applyFont="1" applyBorder="1" applyAlignment="1">
      <alignment horizontal="center"/>
    </xf>
    <xf numFmtId="0" fontId="94" fillId="0" borderId="61" xfId="0" applyFont="1" applyBorder="1" applyAlignment="1">
      <alignment horizontal="center"/>
    </xf>
    <xf numFmtId="0" fontId="94" fillId="0" borderId="40" xfId="0" applyFont="1" applyBorder="1" applyAlignment="1">
      <alignment horizontal="center"/>
    </xf>
    <xf numFmtId="0" fontId="94" fillId="0" borderId="59" xfId="0" applyFont="1" applyBorder="1" applyAlignment="1">
      <alignment horizontal="center"/>
    </xf>
    <xf numFmtId="0" fontId="94" fillId="0" borderId="55" xfId="0" applyFont="1" applyBorder="1" applyAlignment="1">
      <alignment horizontal="center"/>
    </xf>
    <xf numFmtId="0" fontId="94" fillId="0" borderId="10" xfId="0" applyFont="1" applyBorder="1" applyAlignment="1">
      <alignment horizontal="center"/>
    </xf>
    <xf numFmtId="0" fontId="94" fillId="0" borderId="14" xfId="0" applyFont="1" applyBorder="1" applyAlignment="1">
      <alignment horizontal="center"/>
    </xf>
    <xf numFmtId="0" fontId="45" fillId="0" borderId="81" xfId="0" applyFont="1" applyBorder="1" applyAlignment="1">
      <alignment horizontal="right" vertical="center"/>
    </xf>
    <xf numFmtId="0" fontId="45" fillId="0" borderId="82" xfId="0" applyFont="1" applyBorder="1" applyAlignment="1">
      <alignment horizontal="right" vertical="center"/>
    </xf>
    <xf numFmtId="0" fontId="94" fillId="0" borderId="76" xfId="0" applyFont="1" applyBorder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01-02MEV ÖĞR SAY 02-03 KOTENJAN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dxfs count="18">
    <dxf>
      <fill>
        <patternFill>
          <bgColor theme="0" tint="-0.24993999302387238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1971675</xdr:colOff>
      <xdr:row>3</xdr:row>
      <xdr:rowOff>38100</xdr:rowOff>
    </xdr:from>
    <xdr:to>
      <xdr:col>3</xdr:col>
      <xdr:colOff>28575</xdr:colOff>
      <xdr:row>5</xdr:row>
      <xdr:rowOff>314325</xdr:rowOff>
    </xdr:to>
    <xdr:sp>
      <xdr:nvSpPr>
        <xdr:cNvPr id="1" name="Line 11"/>
        <xdr:cNvSpPr>
          <a:spLocks/>
        </xdr:cNvSpPr>
      </xdr:nvSpPr>
      <xdr:spPr>
        <a:xfrm flipV="1">
          <a:off x="2095500" y="981075"/>
          <a:ext cx="4848225" cy="904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1933575</xdr:colOff>
      <xdr:row>53</xdr:row>
      <xdr:rowOff>28575</xdr:rowOff>
    </xdr:from>
    <xdr:to>
      <xdr:col>2</xdr:col>
      <xdr:colOff>4352925</xdr:colOff>
      <xdr:row>56</xdr:row>
      <xdr:rowOff>0</xdr:rowOff>
    </xdr:to>
    <xdr:sp>
      <xdr:nvSpPr>
        <xdr:cNvPr id="2" name="Line 15"/>
        <xdr:cNvSpPr>
          <a:spLocks/>
        </xdr:cNvSpPr>
      </xdr:nvSpPr>
      <xdr:spPr>
        <a:xfrm flipV="1">
          <a:off x="2057400" y="19297650"/>
          <a:ext cx="4400550" cy="11144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1971675</xdr:colOff>
      <xdr:row>3</xdr:row>
      <xdr:rowOff>38100</xdr:rowOff>
    </xdr:from>
    <xdr:to>
      <xdr:col>3</xdr:col>
      <xdr:colOff>28575</xdr:colOff>
      <xdr:row>5</xdr:row>
      <xdr:rowOff>314325</xdr:rowOff>
    </xdr:to>
    <xdr:sp>
      <xdr:nvSpPr>
        <xdr:cNvPr id="3" name="Line 11"/>
        <xdr:cNvSpPr>
          <a:spLocks/>
        </xdr:cNvSpPr>
      </xdr:nvSpPr>
      <xdr:spPr>
        <a:xfrm flipV="1">
          <a:off x="2095500" y="981075"/>
          <a:ext cx="4848225" cy="904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1933575</xdr:colOff>
      <xdr:row>53</xdr:row>
      <xdr:rowOff>28575</xdr:rowOff>
    </xdr:from>
    <xdr:to>
      <xdr:col>2</xdr:col>
      <xdr:colOff>4352925</xdr:colOff>
      <xdr:row>56</xdr:row>
      <xdr:rowOff>0</xdr:rowOff>
    </xdr:to>
    <xdr:sp>
      <xdr:nvSpPr>
        <xdr:cNvPr id="4" name="Line 15"/>
        <xdr:cNvSpPr>
          <a:spLocks/>
        </xdr:cNvSpPr>
      </xdr:nvSpPr>
      <xdr:spPr>
        <a:xfrm flipV="1">
          <a:off x="2057400" y="19297650"/>
          <a:ext cx="4400550" cy="11144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1933575</xdr:colOff>
      <xdr:row>91</xdr:row>
      <xdr:rowOff>28575</xdr:rowOff>
    </xdr:from>
    <xdr:to>
      <xdr:col>2</xdr:col>
      <xdr:colOff>4352925</xdr:colOff>
      <xdr:row>94</xdr:row>
      <xdr:rowOff>0</xdr:rowOff>
    </xdr:to>
    <xdr:sp>
      <xdr:nvSpPr>
        <xdr:cNvPr id="5" name="Line 15"/>
        <xdr:cNvSpPr>
          <a:spLocks/>
        </xdr:cNvSpPr>
      </xdr:nvSpPr>
      <xdr:spPr>
        <a:xfrm flipV="1">
          <a:off x="2057400" y="33470850"/>
          <a:ext cx="4400550" cy="10858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1933575</xdr:colOff>
      <xdr:row>91</xdr:row>
      <xdr:rowOff>28575</xdr:rowOff>
    </xdr:from>
    <xdr:to>
      <xdr:col>2</xdr:col>
      <xdr:colOff>4352925</xdr:colOff>
      <xdr:row>94</xdr:row>
      <xdr:rowOff>0</xdr:rowOff>
    </xdr:to>
    <xdr:sp>
      <xdr:nvSpPr>
        <xdr:cNvPr id="6" name="Line 15"/>
        <xdr:cNvSpPr>
          <a:spLocks/>
        </xdr:cNvSpPr>
      </xdr:nvSpPr>
      <xdr:spPr>
        <a:xfrm flipV="1">
          <a:off x="2057400" y="33470850"/>
          <a:ext cx="4400550" cy="10858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3"/>
  <sheetViews>
    <sheetView tabSelected="1" zoomScalePageLayoutView="0" workbookViewId="0" topLeftCell="A1">
      <pane ySplit="7" topLeftCell="A8" activePane="bottomLeft" state="frozen"/>
      <selection pane="topLeft" activeCell="B1" sqref="B1"/>
      <selection pane="bottomLeft" activeCell="Q13" sqref="Q13"/>
    </sheetView>
  </sheetViews>
  <sheetFormatPr defaultColWidth="9.00390625" defaultRowHeight="12.75"/>
  <cols>
    <col min="1" max="1" width="0.12890625" style="0" hidden="1" customWidth="1"/>
    <col min="2" max="2" width="50.125" style="0" customWidth="1"/>
    <col min="3" max="3" width="36.625" style="0" customWidth="1"/>
    <col min="4" max="5" width="7.875" style="0" customWidth="1"/>
    <col min="6" max="6" width="7.75390625" style="0" customWidth="1"/>
    <col min="7" max="8" width="6.375" style="0" bestFit="1" customWidth="1"/>
    <col min="9" max="9" width="6.875" style="0" bestFit="1" customWidth="1"/>
    <col min="10" max="10" width="6.375" style="0" bestFit="1" customWidth="1"/>
    <col min="11" max="11" width="6.125" style="0" customWidth="1"/>
    <col min="12" max="12" width="6.875" style="0" bestFit="1" customWidth="1"/>
    <col min="13" max="15" width="7.75390625" style="0" customWidth="1"/>
  </cols>
  <sheetData>
    <row r="1" ht="12.75">
      <c r="A1" s="1"/>
    </row>
    <row r="2" spans="1:15" ht="15.75">
      <c r="A2" s="1"/>
      <c r="B2" s="641" t="s">
        <v>10</v>
      </c>
      <c r="C2" s="641"/>
      <c r="D2" s="641"/>
      <c r="E2" s="641"/>
      <c r="F2" s="641"/>
      <c r="G2" s="641"/>
      <c r="H2" s="641"/>
      <c r="I2" s="641"/>
      <c r="J2" s="641"/>
      <c r="K2" s="641"/>
      <c r="L2" s="641"/>
      <c r="M2" s="641"/>
      <c r="N2" s="641"/>
      <c r="O2" s="641"/>
    </row>
    <row r="3" spans="1:15" ht="15.75">
      <c r="A3" s="1"/>
      <c r="B3" s="641" t="s">
        <v>0</v>
      </c>
      <c r="C3" s="641"/>
      <c r="D3" s="641"/>
      <c r="E3" s="641"/>
      <c r="F3" s="641"/>
      <c r="G3" s="641"/>
      <c r="H3" s="641"/>
      <c r="I3" s="641"/>
      <c r="J3" s="641"/>
      <c r="K3" s="641"/>
      <c r="L3" s="641"/>
      <c r="M3" s="641"/>
      <c r="N3" s="641"/>
      <c r="O3" s="641"/>
    </row>
    <row r="4" spans="1:15" s="2" customFormat="1" ht="21.75" customHeight="1">
      <c r="A4" s="3"/>
      <c r="B4" s="642" t="s">
        <v>310</v>
      </c>
      <c r="C4" s="642"/>
      <c r="D4" s="642"/>
      <c r="E4" s="642"/>
      <c r="F4" s="642"/>
      <c r="G4" s="642"/>
      <c r="H4" s="642"/>
      <c r="I4" s="642"/>
      <c r="J4" s="642"/>
      <c r="K4" s="642"/>
      <c r="L4" s="642"/>
      <c r="M4" s="642"/>
      <c r="N4" s="642"/>
      <c r="O4" s="642"/>
    </row>
    <row r="5" spans="1:15" s="2" customFormat="1" ht="10.5" customHeight="1" thickBot="1">
      <c r="A5" s="3"/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</row>
    <row r="6" spans="2:15" ht="18.75" customHeight="1" thickBot="1">
      <c r="B6" s="656" t="s">
        <v>34</v>
      </c>
      <c r="C6" s="656" t="s">
        <v>1</v>
      </c>
      <c r="D6" s="658" t="s">
        <v>2</v>
      </c>
      <c r="E6" s="659"/>
      <c r="F6" s="660"/>
      <c r="G6" s="658" t="s">
        <v>3</v>
      </c>
      <c r="H6" s="659"/>
      <c r="I6" s="659"/>
      <c r="J6" s="650" t="s">
        <v>229</v>
      </c>
      <c r="K6" s="651"/>
      <c r="L6" s="652"/>
      <c r="M6" s="661" t="s">
        <v>4</v>
      </c>
      <c r="N6" s="662"/>
      <c r="O6" s="663"/>
    </row>
    <row r="7" spans="2:15" ht="18" customHeight="1" thickBot="1">
      <c r="B7" s="657"/>
      <c r="C7" s="657"/>
      <c r="D7" s="10" t="s">
        <v>5</v>
      </c>
      <c r="E7" s="11" t="s">
        <v>6</v>
      </c>
      <c r="F7" s="5" t="s">
        <v>7</v>
      </c>
      <c r="G7" s="10" t="s">
        <v>5</v>
      </c>
      <c r="H7" s="11" t="s">
        <v>6</v>
      </c>
      <c r="I7" s="5" t="s">
        <v>7</v>
      </c>
      <c r="J7" s="200" t="s">
        <v>5</v>
      </c>
      <c r="K7" s="201" t="s">
        <v>6</v>
      </c>
      <c r="L7" s="202" t="s">
        <v>7</v>
      </c>
      <c r="M7" s="170" t="s">
        <v>5</v>
      </c>
      <c r="N7" s="169" t="s">
        <v>6</v>
      </c>
      <c r="O7" s="171" t="s">
        <v>7</v>
      </c>
    </row>
    <row r="8" spans="2:15" ht="19.5" customHeight="1" thickBot="1">
      <c r="B8" s="253" t="s">
        <v>36</v>
      </c>
      <c r="C8" s="404" t="s">
        <v>37</v>
      </c>
      <c r="D8" s="248">
        <v>373</v>
      </c>
      <c r="E8" s="313">
        <v>419</v>
      </c>
      <c r="F8" s="150">
        <f aca="true" t="shared" si="0" ref="F8:F16">SUM(D8:E8)</f>
        <v>792</v>
      </c>
      <c r="G8" s="248"/>
      <c r="H8" s="249"/>
      <c r="I8" s="249"/>
      <c r="J8" s="248"/>
      <c r="K8" s="249"/>
      <c r="L8" s="249"/>
      <c r="M8" s="175">
        <f aca="true" t="shared" si="1" ref="M8:N11">+D8</f>
        <v>373</v>
      </c>
      <c r="N8" s="176">
        <f t="shared" si="1"/>
        <v>419</v>
      </c>
      <c r="O8" s="314">
        <f>SUM(M8:N8)</f>
        <v>792</v>
      </c>
    </row>
    <row r="9" spans="2:15" ht="19.5" customHeight="1" thickBot="1">
      <c r="B9" s="253" t="s">
        <v>304</v>
      </c>
      <c r="C9" s="404" t="s">
        <v>305</v>
      </c>
      <c r="D9" s="248">
        <v>18</v>
      </c>
      <c r="E9" s="249">
        <v>22</v>
      </c>
      <c r="F9" s="150">
        <f t="shared" si="0"/>
        <v>40</v>
      </c>
      <c r="G9" s="248"/>
      <c r="H9" s="249"/>
      <c r="I9" s="249"/>
      <c r="J9" s="248"/>
      <c r="K9" s="360"/>
      <c r="L9" s="360"/>
      <c r="M9" s="175">
        <f t="shared" si="1"/>
        <v>18</v>
      </c>
      <c r="N9" s="176">
        <f t="shared" si="1"/>
        <v>22</v>
      </c>
      <c r="O9" s="314">
        <f>SUM(M9:N9)</f>
        <v>40</v>
      </c>
    </row>
    <row r="10" spans="2:15" ht="18.75" customHeight="1" thickBot="1">
      <c r="B10" s="253" t="s">
        <v>306</v>
      </c>
      <c r="C10" s="404" t="s">
        <v>159</v>
      </c>
      <c r="D10" s="248">
        <v>21</v>
      </c>
      <c r="E10" s="249">
        <v>26</v>
      </c>
      <c r="F10" s="150">
        <f t="shared" si="0"/>
        <v>47</v>
      </c>
      <c r="G10" s="248"/>
      <c r="H10" s="249"/>
      <c r="I10" s="249"/>
      <c r="J10" s="248"/>
      <c r="K10" s="360"/>
      <c r="L10" s="360"/>
      <c r="M10" s="175">
        <f t="shared" si="1"/>
        <v>21</v>
      </c>
      <c r="N10" s="176">
        <f t="shared" si="1"/>
        <v>26</v>
      </c>
      <c r="O10" s="314">
        <f>SUM(M10:N10)</f>
        <v>47</v>
      </c>
    </row>
    <row r="11" spans="2:15" ht="19.5" customHeight="1" thickBot="1">
      <c r="B11" s="254" t="s">
        <v>38</v>
      </c>
      <c r="C11" s="405" t="s">
        <v>39</v>
      </c>
      <c r="D11" s="248">
        <v>356</v>
      </c>
      <c r="E11" s="249">
        <v>310</v>
      </c>
      <c r="F11" s="150">
        <f t="shared" si="0"/>
        <v>666</v>
      </c>
      <c r="G11" s="248"/>
      <c r="H11" s="249"/>
      <c r="I11" s="249"/>
      <c r="J11" s="248"/>
      <c r="K11" s="360"/>
      <c r="L11" s="360"/>
      <c r="M11" s="175">
        <f t="shared" si="1"/>
        <v>356</v>
      </c>
      <c r="N11" s="176">
        <f t="shared" si="1"/>
        <v>310</v>
      </c>
      <c r="O11" s="314">
        <f>SUM(M11:N11)</f>
        <v>666</v>
      </c>
    </row>
    <row r="12" spans="2:15" ht="12.75" customHeight="1">
      <c r="B12" s="255"/>
      <c r="C12" s="316" t="s">
        <v>40</v>
      </c>
      <c r="D12" s="17">
        <v>179</v>
      </c>
      <c r="E12" s="247">
        <v>81</v>
      </c>
      <c r="F12" s="322">
        <f t="shared" si="0"/>
        <v>260</v>
      </c>
      <c r="G12" s="30">
        <v>2</v>
      </c>
      <c r="H12" s="321">
        <v>4</v>
      </c>
      <c r="I12" s="323">
        <f aca="true" t="shared" si="2" ref="I12:I19">SUM(G12:H12)</f>
        <v>6</v>
      </c>
      <c r="J12" s="416"/>
      <c r="K12" s="417"/>
      <c r="L12" s="418"/>
      <c r="M12" s="17">
        <f aca="true" t="shared" si="3" ref="M12:N15">+D12+G12</f>
        <v>181</v>
      </c>
      <c r="N12" s="18">
        <f t="shared" si="3"/>
        <v>85</v>
      </c>
      <c r="O12" s="319">
        <f>SUM(M12:N12)</f>
        <v>266</v>
      </c>
    </row>
    <row r="13" spans="2:15" ht="12.75" customHeight="1">
      <c r="B13" s="256"/>
      <c r="C13" s="320" t="s">
        <v>41</v>
      </c>
      <c r="D13" s="30">
        <v>53</v>
      </c>
      <c r="E13" s="321">
        <v>130</v>
      </c>
      <c r="F13" s="322">
        <f t="shared" si="0"/>
        <v>183</v>
      </c>
      <c r="G13" s="30"/>
      <c r="H13" s="321">
        <v>4</v>
      </c>
      <c r="I13" s="323">
        <f t="shared" si="2"/>
        <v>4</v>
      </c>
      <c r="J13" s="419"/>
      <c r="K13" s="420"/>
      <c r="L13" s="421"/>
      <c r="M13" s="30">
        <f t="shared" si="3"/>
        <v>53</v>
      </c>
      <c r="N13" s="31">
        <f t="shared" si="3"/>
        <v>134</v>
      </c>
      <c r="O13" s="324">
        <f aca="true" t="shared" si="4" ref="O13:O88">SUM(M13:N13)</f>
        <v>187</v>
      </c>
    </row>
    <row r="14" spans="2:15" ht="12.75" customHeight="1">
      <c r="B14" s="256"/>
      <c r="C14" s="325" t="s">
        <v>137</v>
      </c>
      <c r="D14" s="30">
        <v>79</v>
      </c>
      <c r="E14" s="321">
        <v>30</v>
      </c>
      <c r="F14" s="322">
        <f t="shared" si="0"/>
        <v>109</v>
      </c>
      <c r="G14" s="419"/>
      <c r="H14" s="321"/>
      <c r="I14" s="323"/>
      <c r="J14" s="419"/>
      <c r="K14" s="420"/>
      <c r="L14" s="421"/>
      <c r="M14" s="30">
        <f t="shared" si="3"/>
        <v>79</v>
      </c>
      <c r="N14" s="31">
        <f t="shared" si="3"/>
        <v>30</v>
      </c>
      <c r="O14" s="324">
        <f t="shared" si="4"/>
        <v>109</v>
      </c>
    </row>
    <row r="15" spans="2:15" ht="12.75" customHeight="1">
      <c r="B15" s="256"/>
      <c r="C15" s="326" t="s">
        <v>42</v>
      </c>
      <c r="D15" s="17">
        <v>324</v>
      </c>
      <c r="E15" s="247">
        <v>74</v>
      </c>
      <c r="F15" s="317">
        <f t="shared" si="0"/>
        <v>398</v>
      </c>
      <c r="G15" s="17">
        <v>4</v>
      </c>
      <c r="H15" s="247">
        <v>8</v>
      </c>
      <c r="I15" s="318">
        <f t="shared" si="2"/>
        <v>12</v>
      </c>
      <c r="J15" s="419"/>
      <c r="K15" s="420"/>
      <c r="L15" s="421"/>
      <c r="M15" s="17">
        <f t="shared" si="3"/>
        <v>328</v>
      </c>
      <c r="N15" s="18">
        <f t="shared" si="3"/>
        <v>82</v>
      </c>
      <c r="O15" s="319">
        <f t="shared" si="4"/>
        <v>410</v>
      </c>
    </row>
    <row r="16" spans="2:15" ht="12.75" customHeight="1">
      <c r="B16" s="256"/>
      <c r="C16" s="326" t="s">
        <v>241</v>
      </c>
      <c r="D16" s="17">
        <v>4</v>
      </c>
      <c r="E16" s="247">
        <v>2</v>
      </c>
      <c r="F16" s="317">
        <f t="shared" si="0"/>
        <v>6</v>
      </c>
      <c r="G16" s="419"/>
      <c r="H16" s="420"/>
      <c r="I16" s="421"/>
      <c r="J16" s="419"/>
      <c r="K16" s="420"/>
      <c r="L16" s="421"/>
      <c r="M16" s="17">
        <f>+D16</f>
        <v>4</v>
      </c>
      <c r="N16" s="18">
        <f>+E16</f>
        <v>2</v>
      </c>
      <c r="O16" s="319">
        <f>SUM(M16:N16)</f>
        <v>6</v>
      </c>
    </row>
    <row r="17" spans="2:15" ht="15">
      <c r="B17" s="257" t="s">
        <v>43</v>
      </c>
      <c r="C17" s="326" t="s">
        <v>44</v>
      </c>
      <c r="D17" s="17">
        <v>187</v>
      </c>
      <c r="E17" s="247">
        <v>85</v>
      </c>
      <c r="F17" s="317">
        <f aca="true" t="shared" si="5" ref="F17:F23">SUM(D17:E17)</f>
        <v>272</v>
      </c>
      <c r="G17" s="17">
        <v>12</v>
      </c>
      <c r="H17" s="247">
        <v>5</v>
      </c>
      <c r="I17" s="318">
        <f t="shared" si="2"/>
        <v>17</v>
      </c>
      <c r="J17" s="419"/>
      <c r="K17" s="420"/>
      <c r="L17" s="421"/>
      <c r="M17" s="17">
        <f aca="true" t="shared" si="6" ref="M17:N23">+D17+G17</f>
        <v>199</v>
      </c>
      <c r="N17" s="18">
        <f t="shared" si="6"/>
        <v>90</v>
      </c>
      <c r="O17" s="319">
        <f t="shared" si="4"/>
        <v>289</v>
      </c>
    </row>
    <row r="18" spans="2:15" ht="12.75" customHeight="1">
      <c r="B18" s="256"/>
      <c r="C18" s="326" t="s">
        <v>45</v>
      </c>
      <c r="D18" s="17">
        <v>301</v>
      </c>
      <c r="E18" s="247">
        <v>88</v>
      </c>
      <c r="F18" s="317">
        <f t="shared" si="5"/>
        <v>389</v>
      </c>
      <c r="G18" s="17">
        <v>2</v>
      </c>
      <c r="H18" s="247">
        <v>2</v>
      </c>
      <c r="I18" s="318">
        <f t="shared" si="2"/>
        <v>4</v>
      </c>
      <c r="J18" s="419"/>
      <c r="K18" s="420"/>
      <c r="L18" s="421"/>
      <c r="M18" s="17">
        <f t="shared" si="6"/>
        <v>303</v>
      </c>
      <c r="N18" s="18">
        <f t="shared" si="6"/>
        <v>90</v>
      </c>
      <c r="O18" s="319">
        <f t="shared" si="4"/>
        <v>393</v>
      </c>
    </row>
    <row r="19" spans="2:15" ht="12.75" customHeight="1">
      <c r="B19" s="257" t="s">
        <v>25</v>
      </c>
      <c r="C19" s="326" t="s">
        <v>242</v>
      </c>
      <c r="D19" s="17">
        <v>3</v>
      </c>
      <c r="E19" s="247">
        <v>6</v>
      </c>
      <c r="F19" s="317">
        <f t="shared" si="5"/>
        <v>9</v>
      </c>
      <c r="G19" s="17">
        <v>1</v>
      </c>
      <c r="H19" s="247">
        <v>8</v>
      </c>
      <c r="I19" s="318">
        <f t="shared" si="2"/>
        <v>9</v>
      </c>
      <c r="J19" s="419"/>
      <c r="K19" s="420"/>
      <c r="L19" s="421"/>
      <c r="M19" s="17">
        <f t="shared" si="6"/>
        <v>4</v>
      </c>
      <c r="N19" s="18">
        <f t="shared" si="6"/>
        <v>14</v>
      </c>
      <c r="O19" s="319">
        <f t="shared" si="4"/>
        <v>18</v>
      </c>
    </row>
    <row r="20" spans="2:15" ht="12.75" customHeight="1">
      <c r="B20" s="256"/>
      <c r="C20" s="326" t="s">
        <v>46</v>
      </c>
      <c r="D20" s="17">
        <v>325</v>
      </c>
      <c r="E20" s="247">
        <v>192</v>
      </c>
      <c r="F20" s="317">
        <f t="shared" si="5"/>
        <v>517</v>
      </c>
      <c r="G20" s="17">
        <v>3</v>
      </c>
      <c r="H20" s="247">
        <v>5</v>
      </c>
      <c r="I20" s="318">
        <f>SUM(G20:H20)</f>
        <v>8</v>
      </c>
      <c r="J20" s="419"/>
      <c r="K20" s="420"/>
      <c r="L20" s="421"/>
      <c r="M20" s="17">
        <f t="shared" si="6"/>
        <v>328</v>
      </c>
      <c r="N20" s="18">
        <f t="shared" si="6"/>
        <v>197</v>
      </c>
      <c r="O20" s="319">
        <f t="shared" si="4"/>
        <v>525</v>
      </c>
    </row>
    <row r="21" spans="2:15" ht="15">
      <c r="B21" s="257"/>
      <c r="C21" s="326" t="s">
        <v>47</v>
      </c>
      <c r="D21" s="17">
        <v>8</v>
      </c>
      <c r="E21" s="247">
        <v>10</v>
      </c>
      <c r="F21" s="317">
        <f t="shared" si="5"/>
        <v>18</v>
      </c>
      <c r="G21" s="17"/>
      <c r="H21" s="247"/>
      <c r="I21" s="318"/>
      <c r="J21" s="419"/>
      <c r="K21" s="420"/>
      <c r="L21" s="421"/>
      <c r="M21" s="17">
        <f t="shared" si="6"/>
        <v>8</v>
      </c>
      <c r="N21" s="18">
        <f t="shared" si="6"/>
        <v>10</v>
      </c>
      <c r="O21" s="319">
        <f t="shared" si="4"/>
        <v>18</v>
      </c>
    </row>
    <row r="22" spans="2:15" ht="15">
      <c r="B22" s="257"/>
      <c r="C22" s="326" t="s">
        <v>258</v>
      </c>
      <c r="D22" s="17">
        <v>4</v>
      </c>
      <c r="E22" s="247">
        <v>3</v>
      </c>
      <c r="F22" s="317">
        <f t="shared" si="5"/>
        <v>7</v>
      </c>
      <c r="G22" s="419"/>
      <c r="H22" s="247"/>
      <c r="I22" s="318"/>
      <c r="J22" s="419"/>
      <c r="K22" s="420"/>
      <c r="L22" s="421"/>
      <c r="M22" s="17">
        <f t="shared" si="6"/>
        <v>4</v>
      </c>
      <c r="N22" s="18">
        <f t="shared" si="6"/>
        <v>3</v>
      </c>
      <c r="O22" s="319">
        <f t="shared" si="4"/>
        <v>7</v>
      </c>
    </row>
    <row r="23" spans="2:15" ht="15">
      <c r="B23" s="257"/>
      <c r="C23" s="326" t="s">
        <v>138</v>
      </c>
      <c r="D23" s="17">
        <v>75</v>
      </c>
      <c r="E23" s="247">
        <v>47</v>
      </c>
      <c r="F23" s="317">
        <f t="shared" si="5"/>
        <v>122</v>
      </c>
      <c r="G23" s="419"/>
      <c r="H23" s="247"/>
      <c r="I23" s="138"/>
      <c r="J23" s="419"/>
      <c r="K23" s="420"/>
      <c r="L23" s="421"/>
      <c r="M23" s="17">
        <f t="shared" si="6"/>
        <v>75</v>
      </c>
      <c r="N23" s="18">
        <f t="shared" si="6"/>
        <v>47</v>
      </c>
      <c r="O23" s="319">
        <f t="shared" si="4"/>
        <v>122</v>
      </c>
    </row>
    <row r="24" spans="2:15" ht="12.75" customHeight="1">
      <c r="B24" s="256"/>
      <c r="C24" s="326" t="s">
        <v>24</v>
      </c>
      <c r="D24" s="17">
        <v>82</v>
      </c>
      <c r="E24" s="247">
        <v>85</v>
      </c>
      <c r="F24" s="317">
        <f aca="true" t="shared" si="7" ref="F24:F89">SUM(D24:E24)</f>
        <v>167</v>
      </c>
      <c r="G24" s="419"/>
      <c r="H24" s="420"/>
      <c r="I24" s="421"/>
      <c r="J24" s="419"/>
      <c r="K24" s="420"/>
      <c r="L24" s="421"/>
      <c r="M24" s="17">
        <f>+D24</f>
        <v>82</v>
      </c>
      <c r="N24" s="18">
        <f>+E24</f>
        <v>85</v>
      </c>
      <c r="O24" s="319">
        <f t="shared" si="4"/>
        <v>167</v>
      </c>
    </row>
    <row r="25" spans="2:15" ht="12.75" customHeight="1">
      <c r="B25" s="256"/>
      <c r="C25" s="326" t="s">
        <v>48</v>
      </c>
      <c r="D25" s="17">
        <v>285</v>
      </c>
      <c r="E25" s="247">
        <v>73</v>
      </c>
      <c r="F25" s="317">
        <f t="shared" si="7"/>
        <v>358</v>
      </c>
      <c r="G25" s="17">
        <v>4</v>
      </c>
      <c r="H25" s="247">
        <v>4</v>
      </c>
      <c r="I25" s="318">
        <f>SUM(G25:H25)</f>
        <v>8</v>
      </c>
      <c r="J25" s="419"/>
      <c r="K25" s="420"/>
      <c r="L25" s="421"/>
      <c r="M25" s="17">
        <f aca="true" t="shared" si="8" ref="M25:N33">+D25+G25</f>
        <v>289</v>
      </c>
      <c r="N25" s="18">
        <f t="shared" si="8"/>
        <v>77</v>
      </c>
      <c r="O25" s="319">
        <f t="shared" si="4"/>
        <v>366</v>
      </c>
    </row>
    <row r="26" spans="2:15" ht="12.75" customHeight="1">
      <c r="B26" s="256"/>
      <c r="C26" s="326" t="s">
        <v>243</v>
      </c>
      <c r="D26" s="17">
        <v>5</v>
      </c>
      <c r="E26" s="247">
        <v>3</v>
      </c>
      <c r="F26" s="317">
        <f t="shared" si="7"/>
        <v>8</v>
      </c>
      <c r="G26" s="419"/>
      <c r="H26" s="420"/>
      <c r="I26" s="421"/>
      <c r="J26" s="419"/>
      <c r="K26" s="420"/>
      <c r="L26" s="421"/>
      <c r="M26" s="17">
        <f t="shared" si="8"/>
        <v>5</v>
      </c>
      <c r="N26" s="18">
        <f t="shared" si="8"/>
        <v>3</v>
      </c>
      <c r="O26" s="319">
        <f t="shared" si="4"/>
        <v>8</v>
      </c>
    </row>
    <row r="27" spans="2:15" ht="12.75" customHeight="1">
      <c r="B27" s="256"/>
      <c r="C27" s="326" t="s">
        <v>244</v>
      </c>
      <c r="D27" s="17">
        <v>5</v>
      </c>
      <c r="E27" s="247">
        <v>15</v>
      </c>
      <c r="F27" s="317">
        <f t="shared" si="7"/>
        <v>20</v>
      </c>
      <c r="G27" s="419"/>
      <c r="H27" s="420"/>
      <c r="I27" s="421"/>
      <c r="J27" s="419"/>
      <c r="K27" s="420"/>
      <c r="L27" s="421"/>
      <c r="M27" s="17">
        <f t="shared" si="8"/>
        <v>5</v>
      </c>
      <c r="N27" s="18">
        <f t="shared" si="8"/>
        <v>15</v>
      </c>
      <c r="O27" s="319">
        <f t="shared" si="4"/>
        <v>20</v>
      </c>
    </row>
    <row r="28" spans="2:15" ht="12.75" customHeight="1">
      <c r="B28" s="256"/>
      <c r="C28" s="326" t="s">
        <v>245</v>
      </c>
      <c r="D28" s="17">
        <v>8</v>
      </c>
      <c r="E28" s="247">
        <v>15</v>
      </c>
      <c r="F28" s="317">
        <f t="shared" si="7"/>
        <v>23</v>
      </c>
      <c r="G28" s="419"/>
      <c r="H28" s="420"/>
      <c r="I28" s="421"/>
      <c r="J28" s="419"/>
      <c r="K28" s="420"/>
      <c r="L28" s="421"/>
      <c r="M28" s="17">
        <f t="shared" si="8"/>
        <v>8</v>
      </c>
      <c r="N28" s="18">
        <f t="shared" si="8"/>
        <v>15</v>
      </c>
      <c r="O28" s="319">
        <f t="shared" si="4"/>
        <v>23</v>
      </c>
    </row>
    <row r="29" spans="2:15" ht="12.75" customHeight="1">
      <c r="B29" s="256"/>
      <c r="C29" s="326" t="s">
        <v>246</v>
      </c>
      <c r="D29" s="17">
        <v>1</v>
      </c>
      <c r="E29" s="247">
        <v>7</v>
      </c>
      <c r="F29" s="317">
        <f t="shared" si="7"/>
        <v>8</v>
      </c>
      <c r="G29" s="419"/>
      <c r="H29" s="420"/>
      <c r="I29" s="421"/>
      <c r="J29" s="419"/>
      <c r="K29" s="420"/>
      <c r="L29" s="421"/>
      <c r="M29" s="17">
        <f t="shared" si="8"/>
        <v>1</v>
      </c>
      <c r="N29" s="18">
        <f t="shared" si="8"/>
        <v>7</v>
      </c>
      <c r="O29" s="319">
        <f t="shared" si="4"/>
        <v>8</v>
      </c>
    </row>
    <row r="30" spans="2:15" ht="12.75" customHeight="1">
      <c r="B30" s="256"/>
      <c r="C30" s="326" t="s">
        <v>49</v>
      </c>
      <c r="D30" s="17">
        <v>279</v>
      </c>
      <c r="E30" s="247">
        <v>116</v>
      </c>
      <c r="F30" s="317">
        <f t="shared" si="7"/>
        <v>395</v>
      </c>
      <c r="G30" s="17">
        <v>1</v>
      </c>
      <c r="H30" s="247">
        <v>4</v>
      </c>
      <c r="I30" s="318">
        <f aca="true" t="shared" si="9" ref="I30:I37">SUM(G30:H30)</f>
        <v>5</v>
      </c>
      <c r="J30" s="419"/>
      <c r="K30" s="420"/>
      <c r="L30" s="421"/>
      <c r="M30" s="17">
        <f t="shared" si="8"/>
        <v>280</v>
      </c>
      <c r="N30" s="18">
        <f t="shared" si="8"/>
        <v>120</v>
      </c>
      <c r="O30" s="319">
        <f t="shared" si="4"/>
        <v>400</v>
      </c>
    </row>
    <row r="31" spans="2:15" ht="12.75" customHeight="1">
      <c r="B31" s="256"/>
      <c r="C31" s="326" t="s">
        <v>23</v>
      </c>
      <c r="D31" s="17">
        <v>163</v>
      </c>
      <c r="E31" s="247">
        <v>81</v>
      </c>
      <c r="F31" s="317">
        <f t="shared" si="7"/>
        <v>244</v>
      </c>
      <c r="G31" s="17"/>
      <c r="H31" s="247">
        <v>2</v>
      </c>
      <c r="I31" s="318">
        <f t="shared" si="9"/>
        <v>2</v>
      </c>
      <c r="J31" s="419"/>
      <c r="K31" s="420"/>
      <c r="L31" s="421"/>
      <c r="M31" s="17">
        <f t="shared" si="8"/>
        <v>163</v>
      </c>
      <c r="N31" s="18">
        <f t="shared" si="8"/>
        <v>83</v>
      </c>
      <c r="O31" s="319">
        <f t="shared" si="4"/>
        <v>246</v>
      </c>
    </row>
    <row r="32" spans="2:15" ht="12.75" customHeight="1">
      <c r="B32" s="256"/>
      <c r="C32" s="326" t="s">
        <v>50</v>
      </c>
      <c r="D32" s="17">
        <v>288</v>
      </c>
      <c r="E32" s="247">
        <v>99</v>
      </c>
      <c r="F32" s="317">
        <f t="shared" si="7"/>
        <v>387</v>
      </c>
      <c r="G32" s="17"/>
      <c r="H32" s="247"/>
      <c r="I32" s="318"/>
      <c r="J32" s="419"/>
      <c r="K32" s="420"/>
      <c r="L32" s="421"/>
      <c r="M32" s="17">
        <f t="shared" si="8"/>
        <v>288</v>
      </c>
      <c r="N32" s="18">
        <f t="shared" si="8"/>
        <v>99</v>
      </c>
      <c r="O32" s="319">
        <f t="shared" si="4"/>
        <v>387</v>
      </c>
    </row>
    <row r="33" spans="2:15" ht="12.75" customHeight="1">
      <c r="B33" s="256"/>
      <c r="C33" s="326" t="s">
        <v>51</v>
      </c>
      <c r="D33" s="17">
        <v>178</v>
      </c>
      <c r="E33" s="247">
        <v>122</v>
      </c>
      <c r="F33" s="317">
        <f t="shared" si="7"/>
        <v>300</v>
      </c>
      <c r="G33" s="17">
        <v>1</v>
      </c>
      <c r="H33" s="247"/>
      <c r="I33" s="318">
        <f t="shared" si="9"/>
        <v>1</v>
      </c>
      <c r="J33" s="419"/>
      <c r="K33" s="420"/>
      <c r="L33" s="421"/>
      <c r="M33" s="17">
        <f t="shared" si="8"/>
        <v>179</v>
      </c>
      <c r="N33" s="18">
        <f t="shared" si="8"/>
        <v>122</v>
      </c>
      <c r="O33" s="319">
        <f t="shared" si="4"/>
        <v>301</v>
      </c>
    </row>
    <row r="34" spans="2:15" ht="12.75" customHeight="1">
      <c r="B34" s="256"/>
      <c r="C34" s="326" t="s">
        <v>52</v>
      </c>
      <c r="D34" s="17">
        <v>192</v>
      </c>
      <c r="E34" s="247">
        <v>134</v>
      </c>
      <c r="F34" s="317">
        <f t="shared" si="7"/>
        <v>326</v>
      </c>
      <c r="G34" s="17"/>
      <c r="H34" s="420"/>
      <c r="I34" s="318"/>
      <c r="J34" s="419"/>
      <c r="K34" s="420"/>
      <c r="L34" s="421"/>
      <c r="M34" s="17">
        <f aca="true" t="shared" si="10" ref="M34:N36">+D34+G34</f>
        <v>192</v>
      </c>
      <c r="N34" s="18">
        <f t="shared" si="10"/>
        <v>134</v>
      </c>
      <c r="O34" s="319">
        <f t="shared" si="4"/>
        <v>326</v>
      </c>
    </row>
    <row r="35" spans="2:15" ht="12.75" customHeight="1">
      <c r="B35" s="256"/>
      <c r="C35" s="326" t="s">
        <v>53</v>
      </c>
      <c r="D35" s="17">
        <v>9</v>
      </c>
      <c r="E35" s="247">
        <v>17</v>
      </c>
      <c r="F35" s="317">
        <f t="shared" si="7"/>
        <v>26</v>
      </c>
      <c r="G35" s="17">
        <v>1</v>
      </c>
      <c r="H35" s="247">
        <v>5</v>
      </c>
      <c r="I35" s="318">
        <f t="shared" si="9"/>
        <v>6</v>
      </c>
      <c r="J35" s="419"/>
      <c r="K35" s="420"/>
      <c r="L35" s="421"/>
      <c r="M35" s="17">
        <f t="shared" si="10"/>
        <v>10</v>
      </c>
      <c r="N35" s="18">
        <f t="shared" si="10"/>
        <v>22</v>
      </c>
      <c r="O35" s="319">
        <f t="shared" si="4"/>
        <v>32</v>
      </c>
    </row>
    <row r="36" spans="2:15" ht="12.75" customHeight="1" thickBot="1">
      <c r="B36" s="256"/>
      <c r="C36" s="325" t="s">
        <v>261</v>
      </c>
      <c r="D36" s="25">
        <v>237</v>
      </c>
      <c r="E36" s="327">
        <v>201</v>
      </c>
      <c r="F36" s="317">
        <f t="shared" si="7"/>
        <v>438</v>
      </c>
      <c r="G36" s="422"/>
      <c r="H36" s="423"/>
      <c r="I36" s="424"/>
      <c r="J36" s="422"/>
      <c r="K36" s="423"/>
      <c r="L36" s="424"/>
      <c r="M36" s="17">
        <f t="shared" si="10"/>
        <v>237</v>
      </c>
      <c r="N36" s="18">
        <f t="shared" si="10"/>
        <v>201</v>
      </c>
      <c r="O36" s="319">
        <f t="shared" si="4"/>
        <v>438</v>
      </c>
    </row>
    <row r="37" spans="2:15" ht="15" thickBot="1">
      <c r="B37" s="258"/>
      <c r="C37" s="329" t="s">
        <v>29</v>
      </c>
      <c r="D37" s="248">
        <f>SUM(D12:D36)</f>
        <v>3274</v>
      </c>
      <c r="E37" s="248">
        <f>SUM(E12:E36)</f>
        <v>1716</v>
      </c>
      <c r="F37" s="315">
        <f>SUM(D37:E37)</f>
        <v>4990</v>
      </c>
      <c r="G37" s="248">
        <f>SUM(G12:G36)</f>
        <v>31</v>
      </c>
      <c r="H37" s="249">
        <f>SUM(H12:H36)</f>
        <v>51</v>
      </c>
      <c r="I37" s="249">
        <f t="shared" si="9"/>
        <v>82</v>
      </c>
      <c r="J37" s="150"/>
      <c r="K37" s="150"/>
      <c r="L37" s="150"/>
      <c r="M37" s="175">
        <f>SUM(M12:M36)</f>
        <v>3305</v>
      </c>
      <c r="N37" s="175">
        <f>SUM(N12:N36)</f>
        <v>1767</v>
      </c>
      <c r="O37" s="314">
        <f>SUM(M37:N37)</f>
        <v>5072</v>
      </c>
    </row>
    <row r="38" spans="2:15" ht="14.25">
      <c r="B38" s="259"/>
      <c r="C38" s="330" t="s">
        <v>54</v>
      </c>
      <c r="D38" s="69">
        <v>115</v>
      </c>
      <c r="E38" s="331">
        <v>183</v>
      </c>
      <c r="F38" s="332">
        <f>SUM(D38:E38)</f>
        <v>298</v>
      </c>
      <c r="G38" s="416"/>
      <c r="H38" s="417"/>
      <c r="I38" s="418"/>
      <c r="J38" s="416"/>
      <c r="K38" s="417"/>
      <c r="L38" s="418"/>
      <c r="M38" s="69">
        <f>+D38</f>
        <v>115</v>
      </c>
      <c r="N38" s="70">
        <f>+E38</f>
        <v>183</v>
      </c>
      <c r="O38" s="328">
        <f>SUM(M38:N38)</f>
        <v>298</v>
      </c>
    </row>
    <row r="39" spans="2:15" ht="14.25">
      <c r="B39" s="256"/>
      <c r="C39" s="326" t="s">
        <v>55</v>
      </c>
      <c r="D39" s="17">
        <v>117</v>
      </c>
      <c r="E39" s="247">
        <v>75</v>
      </c>
      <c r="F39" s="317">
        <f t="shared" si="7"/>
        <v>192</v>
      </c>
      <c r="G39" s="17">
        <v>19</v>
      </c>
      <c r="H39" s="247">
        <v>10</v>
      </c>
      <c r="I39" s="318">
        <f aca="true" t="shared" si="11" ref="I39:I45">SUM(G39:H39)</f>
        <v>29</v>
      </c>
      <c r="J39" s="419"/>
      <c r="K39" s="420"/>
      <c r="L39" s="421"/>
      <c r="M39" s="17">
        <f aca="true" t="shared" si="12" ref="M39:N47">+D39+G39</f>
        <v>136</v>
      </c>
      <c r="N39" s="18">
        <f t="shared" si="12"/>
        <v>85</v>
      </c>
      <c r="O39" s="319">
        <f t="shared" si="4"/>
        <v>221</v>
      </c>
    </row>
    <row r="40" spans="2:15" ht="14.25">
      <c r="B40" s="256"/>
      <c r="C40" s="326" t="s">
        <v>56</v>
      </c>
      <c r="D40" s="17">
        <v>145</v>
      </c>
      <c r="E40" s="247">
        <v>141</v>
      </c>
      <c r="F40" s="317">
        <f t="shared" si="7"/>
        <v>286</v>
      </c>
      <c r="G40" s="17">
        <v>1</v>
      </c>
      <c r="H40" s="247">
        <v>7</v>
      </c>
      <c r="I40" s="318">
        <f t="shared" si="11"/>
        <v>8</v>
      </c>
      <c r="J40" s="419"/>
      <c r="K40" s="420"/>
      <c r="L40" s="421"/>
      <c r="M40" s="17">
        <f t="shared" si="12"/>
        <v>146</v>
      </c>
      <c r="N40" s="18">
        <f t="shared" si="12"/>
        <v>148</v>
      </c>
      <c r="O40" s="319">
        <f t="shared" si="4"/>
        <v>294</v>
      </c>
    </row>
    <row r="41" spans="2:15" ht="12.75" customHeight="1">
      <c r="B41" s="256"/>
      <c r="C41" s="326" t="s">
        <v>57</v>
      </c>
      <c r="D41" s="17">
        <v>193</v>
      </c>
      <c r="E41" s="247">
        <v>104</v>
      </c>
      <c r="F41" s="317">
        <f t="shared" si="7"/>
        <v>297</v>
      </c>
      <c r="G41" s="17">
        <v>20</v>
      </c>
      <c r="H41" s="247">
        <v>18</v>
      </c>
      <c r="I41" s="318">
        <f t="shared" si="11"/>
        <v>38</v>
      </c>
      <c r="J41" s="419"/>
      <c r="K41" s="420"/>
      <c r="L41" s="421"/>
      <c r="M41" s="17">
        <f t="shared" si="12"/>
        <v>213</v>
      </c>
      <c r="N41" s="18">
        <f t="shared" si="12"/>
        <v>122</v>
      </c>
      <c r="O41" s="319">
        <f t="shared" si="4"/>
        <v>335</v>
      </c>
    </row>
    <row r="42" spans="2:15" ht="15">
      <c r="B42" s="257" t="s">
        <v>58</v>
      </c>
      <c r="C42" s="320" t="s">
        <v>59</v>
      </c>
      <c r="D42" s="30">
        <v>26</v>
      </c>
      <c r="E42" s="321">
        <v>56</v>
      </c>
      <c r="F42" s="322">
        <f t="shared" si="7"/>
        <v>82</v>
      </c>
      <c r="G42" s="30">
        <v>2</v>
      </c>
      <c r="H42" s="321">
        <v>4</v>
      </c>
      <c r="I42" s="323">
        <f>SUM(G42:H42)</f>
        <v>6</v>
      </c>
      <c r="J42" s="419"/>
      <c r="K42" s="420"/>
      <c r="L42" s="421"/>
      <c r="M42" s="30">
        <f t="shared" si="12"/>
        <v>28</v>
      </c>
      <c r="N42" s="31">
        <f t="shared" si="12"/>
        <v>60</v>
      </c>
      <c r="O42" s="324">
        <f t="shared" si="4"/>
        <v>88</v>
      </c>
    </row>
    <row r="43" spans="2:15" ht="15">
      <c r="B43" s="257"/>
      <c r="C43" s="326" t="s">
        <v>60</v>
      </c>
      <c r="D43" s="17">
        <v>59</v>
      </c>
      <c r="E43" s="247">
        <v>131</v>
      </c>
      <c r="F43" s="317">
        <f t="shared" si="7"/>
        <v>190</v>
      </c>
      <c r="G43" s="17">
        <v>1</v>
      </c>
      <c r="H43" s="247">
        <v>13</v>
      </c>
      <c r="I43" s="318">
        <f t="shared" si="11"/>
        <v>14</v>
      </c>
      <c r="J43" s="419"/>
      <c r="K43" s="420"/>
      <c r="L43" s="421"/>
      <c r="M43" s="17">
        <f t="shared" si="12"/>
        <v>60</v>
      </c>
      <c r="N43" s="18">
        <f t="shared" si="12"/>
        <v>144</v>
      </c>
      <c r="O43" s="319">
        <f t="shared" si="4"/>
        <v>204</v>
      </c>
    </row>
    <row r="44" spans="2:15" ht="15">
      <c r="B44" s="257" t="s">
        <v>25</v>
      </c>
      <c r="C44" s="326" t="s">
        <v>61</v>
      </c>
      <c r="D44" s="17">
        <v>110</v>
      </c>
      <c r="E44" s="247">
        <v>86</v>
      </c>
      <c r="F44" s="317">
        <f t="shared" si="7"/>
        <v>196</v>
      </c>
      <c r="G44" s="17">
        <v>6</v>
      </c>
      <c r="H44" s="247">
        <v>11</v>
      </c>
      <c r="I44" s="318">
        <f t="shared" si="11"/>
        <v>17</v>
      </c>
      <c r="J44" s="419"/>
      <c r="K44" s="420"/>
      <c r="L44" s="421"/>
      <c r="M44" s="17">
        <f t="shared" si="12"/>
        <v>116</v>
      </c>
      <c r="N44" s="18">
        <f t="shared" si="12"/>
        <v>97</v>
      </c>
      <c r="O44" s="319">
        <f t="shared" si="4"/>
        <v>213</v>
      </c>
    </row>
    <row r="45" spans="2:15" ht="14.25">
      <c r="B45" s="256"/>
      <c r="C45" s="326" t="s">
        <v>62</v>
      </c>
      <c r="D45" s="17">
        <v>256</v>
      </c>
      <c r="E45" s="247">
        <v>165</v>
      </c>
      <c r="F45" s="317">
        <f t="shared" si="7"/>
        <v>421</v>
      </c>
      <c r="G45" s="17">
        <v>16</v>
      </c>
      <c r="H45" s="247">
        <v>19</v>
      </c>
      <c r="I45" s="318">
        <f t="shared" si="11"/>
        <v>35</v>
      </c>
      <c r="J45" s="419"/>
      <c r="K45" s="420"/>
      <c r="L45" s="421"/>
      <c r="M45" s="17">
        <f t="shared" si="12"/>
        <v>272</v>
      </c>
      <c r="N45" s="18">
        <f t="shared" si="12"/>
        <v>184</v>
      </c>
      <c r="O45" s="319">
        <f t="shared" si="4"/>
        <v>456</v>
      </c>
    </row>
    <row r="46" spans="2:15" ht="14.25">
      <c r="B46" s="256"/>
      <c r="C46" s="326" t="s">
        <v>271</v>
      </c>
      <c r="D46" s="17">
        <v>82</v>
      </c>
      <c r="E46" s="247">
        <v>29</v>
      </c>
      <c r="F46" s="317">
        <f t="shared" si="7"/>
        <v>111</v>
      </c>
      <c r="G46" s="419"/>
      <c r="H46" s="420"/>
      <c r="I46" s="421"/>
      <c r="J46" s="419"/>
      <c r="K46" s="420"/>
      <c r="L46" s="421"/>
      <c r="M46" s="17">
        <f t="shared" si="12"/>
        <v>82</v>
      </c>
      <c r="N46" s="18">
        <f t="shared" si="12"/>
        <v>29</v>
      </c>
      <c r="O46" s="319">
        <f t="shared" si="4"/>
        <v>111</v>
      </c>
    </row>
    <row r="47" spans="2:15" ht="14.25">
      <c r="B47" s="256"/>
      <c r="C47" s="326" t="s">
        <v>63</v>
      </c>
      <c r="D47" s="17">
        <v>336</v>
      </c>
      <c r="E47" s="247">
        <v>122</v>
      </c>
      <c r="F47" s="317">
        <f t="shared" si="7"/>
        <v>458</v>
      </c>
      <c r="G47" s="419"/>
      <c r="H47" s="420"/>
      <c r="I47" s="421"/>
      <c r="J47" s="419"/>
      <c r="K47" s="420"/>
      <c r="L47" s="421"/>
      <c r="M47" s="17">
        <f aca="true" t="shared" si="13" ref="M47:N49">+D47</f>
        <v>336</v>
      </c>
      <c r="N47" s="18">
        <f t="shared" si="12"/>
        <v>122</v>
      </c>
      <c r="O47" s="319">
        <f t="shared" si="4"/>
        <v>458</v>
      </c>
    </row>
    <row r="48" spans="2:15" ht="14.25">
      <c r="B48" s="256"/>
      <c r="C48" s="326" t="s">
        <v>183</v>
      </c>
      <c r="D48" s="17">
        <v>144</v>
      </c>
      <c r="E48" s="247">
        <v>161</v>
      </c>
      <c r="F48" s="317">
        <f t="shared" si="7"/>
        <v>305</v>
      </c>
      <c r="G48" s="419"/>
      <c r="H48" s="420"/>
      <c r="I48" s="421"/>
      <c r="J48" s="419"/>
      <c r="K48" s="420"/>
      <c r="L48" s="421"/>
      <c r="M48" s="17">
        <f t="shared" si="13"/>
        <v>144</v>
      </c>
      <c r="N48" s="18">
        <f t="shared" si="13"/>
        <v>161</v>
      </c>
      <c r="O48" s="319">
        <f t="shared" si="4"/>
        <v>305</v>
      </c>
    </row>
    <row r="49" spans="2:15" ht="14.25">
      <c r="B49" s="256"/>
      <c r="C49" s="326" t="s">
        <v>64</v>
      </c>
      <c r="D49" s="17">
        <v>230</v>
      </c>
      <c r="E49" s="247">
        <v>69</v>
      </c>
      <c r="F49" s="317">
        <f t="shared" si="7"/>
        <v>299</v>
      </c>
      <c r="G49" s="419"/>
      <c r="H49" s="420"/>
      <c r="I49" s="421"/>
      <c r="J49" s="419"/>
      <c r="K49" s="420"/>
      <c r="L49" s="421"/>
      <c r="M49" s="17">
        <f t="shared" si="13"/>
        <v>230</v>
      </c>
      <c r="N49" s="18">
        <f t="shared" si="13"/>
        <v>69</v>
      </c>
      <c r="O49" s="319">
        <f t="shared" si="4"/>
        <v>299</v>
      </c>
    </row>
    <row r="50" spans="2:15" ht="14.25">
      <c r="B50" s="260"/>
      <c r="C50" s="326" t="s">
        <v>65</v>
      </c>
      <c r="D50" s="17">
        <v>155</v>
      </c>
      <c r="E50" s="247">
        <v>222</v>
      </c>
      <c r="F50" s="317">
        <f t="shared" si="7"/>
        <v>377</v>
      </c>
      <c r="G50" s="17">
        <v>11</v>
      </c>
      <c r="H50" s="247">
        <v>24</v>
      </c>
      <c r="I50" s="318">
        <f>SUM(G50:H50)</f>
        <v>35</v>
      </c>
      <c r="J50" s="419"/>
      <c r="K50" s="420"/>
      <c r="L50" s="421"/>
      <c r="M50" s="17">
        <f>+D50+G50</f>
        <v>166</v>
      </c>
      <c r="N50" s="18">
        <f>+E50+H50</f>
        <v>246</v>
      </c>
      <c r="O50" s="319">
        <f t="shared" si="4"/>
        <v>412</v>
      </c>
    </row>
    <row r="51" spans="2:15" ht="15" thickBot="1">
      <c r="B51" s="256"/>
      <c r="C51" s="326" t="s">
        <v>66</v>
      </c>
      <c r="D51" s="17">
        <v>263</v>
      </c>
      <c r="E51" s="247">
        <v>99</v>
      </c>
      <c r="F51" s="317">
        <f t="shared" si="7"/>
        <v>362</v>
      </c>
      <c r="G51" s="17">
        <v>10</v>
      </c>
      <c r="H51" s="247">
        <v>15</v>
      </c>
      <c r="I51" s="318">
        <f>SUM(G51:H51)</f>
        <v>25</v>
      </c>
      <c r="J51" s="425"/>
      <c r="K51" s="426"/>
      <c r="L51" s="427"/>
      <c r="M51" s="17">
        <f>+D51+G51</f>
        <v>273</v>
      </c>
      <c r="N51" s="18">
        <f>+E51+H51</f>
        <v>114</v>
      </c>
      <c r="O51" s="319">
        <f t="shared" si="4"/>
        <v>387</v>
      </c>
    </row>
    <row r="52" spans="2:15" ht="15" thickBot="1">
      <c r="B52" s="256"/>
      <c r="C52" s="329" t="s">
        <v>29</v>
      </c>
      <c r="D52" s="248">
        <f>SUM(D38:D51)</f>
        <v>2231</v>
      </c>
      <c r="E52" s="249">
        <f>SUM(E38:E51)</f>
        <v>1643</v>
      </c>
      <c r="F52" s="315">
        <f aca="true" t="shared" si="14" ref="F52:F58">SUM(D52:E52)</f>
        <v>3874</v>
      </c>
      <c r="G52" s="248">
        <f>SUM(G39:G51)</f>
        <v>86</v>
      </c>
      <c r="H52" s="249">
        <f>SUM(H39:H51)</f>
        <v>121</v>
      </c>
      <c r="I52" s="249">
        <f>SUM(G52:H52)</f>
        <v>207</v>
      </c>
      <c r="J52" s="248"/>
      <c r="K52" s="249"/>
      <c r="L52" s="428"/>
      <c r="M52" s="175">
        <f>SUM(M38:M51)</f>
        <v>2317</v>
      </c>
      <c r="N52" s="176">
        <f>SUM(N38:N51)</f>
        <v>1764</v>
      </c>
      <c r="O52" s="314">
        <f aca="true" t="shared" si="15" ref="O52:O58">SUM(M52:N52)</f>
        <v>4081</v>
      </c>
    </row>
    <row r="53" spans="2:15" ht="15">
      <c r="B53" s="261"/>
      <c r="C53" s="333" t="s">
        <v>200</v>
      </c>
      <c r="D53" s="67">
        <v>102</v>
      </c>
      <c r="E53" s="334">
        <v>110</v>
      </c>
      <c r="F53" s="144">
        <f t="shared" si="14"/>
        <v>212</v>
      </c>
      <c r="G53" s="429"/>
      <c r="H53" s="430"/>
      <c r="I53" s="431"/>
      <c r="J53" s="429"/>
      <c r="K53" s="430"/>
      <c r="L53" s="431"/>
      <c r="M53" s="67">
        <f aca="true" t="shared" si="16" ref="M53:N57">+D53</f>
        <v>102</v>
      </c>
      <c r="N53" s="335">
        <f t="shared" si="16"/>
        <v>110</v>
      </c>
      <c r="O53" s="136">
        <f t="shared" si="15"/>
        <v>212</v>
      </c>
    </row>
    <row r="54" spans="2:15" ht="15">
      <c r="B54" s="257" t="s">
        <v>199</v>
      </c>
      <c r="C54" s="336" t="s">
        <v>221</v>
      </c>
      <c r="D54" s="228">
        <v>54</v>
      </c>
      <c r="E54" s="337">
        <v>25</v>
      </c>
      <c r="F54" s="124">
        <f t="shared" si="14"/>
        <v>79</v>
      </c>
      <c r="G54" s="419"/>
      <c r="H54" s="420"/>
      <c r="I54" s="421"/>
      <c r="J54" s="419"/>
      <c r="K54" s="420"/>
      <c r="L54" s="421"/>
      <c r="M54" s="228">
        <f t="shared" si="16"/>
        <v>54</v>
      </c>
      <c r="N54" s="337">
        <f t="shared" si="16"/>
        <v>25</v>
      </c>
      <c r="O54" s="138">
        <f t="shared" si="15"/>
        <v>79</v>
      </c>
    </row>
    <row r="55" spans="2:15" ht="15">
      <c r="B55" s="257"/>
      <c r="C55" s="540" t="s">
        <v>298</v>
      </c>
      <c r="D55" s="538">
        <v>14</v>
      </c>
      <c r="E55" s="539">
        <v>24</v>
      </c>
      <c r="F55" s="124">
        <f t="shared" si="14"/>
        <v>38</v>
      </c>
      <c r="G55" s="425"/>
      <c r="H55" s="426"/>
      <c r="I55" s="421"/>
      <c r="J55" s="425"/>
      <c r="K55" s="426"/>
      <c r="L55" s="421"/>
      <c r="M55" s="228">
        <f t="shared" si="16"/>
        <v>14</v>
      </c>
      <c r="N55" s="337">
        <f t="shared" si="16"/>
        <v>24</v>
      </c>
      <c r="O55" s="138">
        <f t="shared" si="15"/>
        <v>38</v>
      </c>
    </row>
    <row r="56" spans="2:15" ht="15">
      <c r="B56" s="257"/>
      <c r="C56" s="540" t="s">
        <v>297</v>
      </c>
      <c r="D56" s="538">
        <v>42</v>
      </c>
      <c r="E56" s="539">
        <v>26</v>
      </c>
      <c r="F56" s="124">
        <f t="shared" si="14"/>
        <v>68</v>
      </c>
      <c r="G56" s="425"/>
      <c r="H56" s="426"/>
      <c r="I56" s="421"/>
      <c r="J56" s="425"/>
      <c r="K56" s="426"/>
      <c r="L56" s="421"/>
      <c r="M56" s="228">
        <f t="shared" si="16"/>
        <v>42</v>
      </c>
      <c r="N56" s="337">
        <f t="shared" si="16"/>
        <v>26</v>
      </c>
      <c r="O56" s="138">
        <f t="shared" si="15"/>
        <v>68</v>
      </c>
    </row>
    <row r="57" spans="2:15" ht="15.75" thickBot="1">
      <c r="B57" s="257"/>
      <c r="C57" s="338" t="s">
        <v>247</v>
      </c>
      <c r="D57" s="246">
        <v>41</v>
      </c>
      <c r="E57" s="239">
        <v>12</v>
      </c>
      <c r="F57" s="339">
        <f t="shared" si="14"/>
        <v>53</v>
      </c>
      <c r="G57" s="422"/>
      <c r="H57" s="423"/>
      <c r="I57" s="421"/>
      <c r="J57" s="422"/>
      <c r="K57" s="423"/>
      <c r="L57" s="421"/>
      <c r="M57" s="228">
        <f t="shared" si="16"/>
        <v>41</v>
      </c>
      <c r="N57" s="337">
        <f t="shared" si="16"/>
        <v>12</v>
      </c>
      <c r="O57" s="138">
        <f t="shared" si="15"/>
        <v>53</v>
      </c>
    </row>
    <row r="58" spans="2:15" ht="19.5" customHeight="1" thickBot="1">
      <c r="B58" s="262"/>
      <c r="C58" s="28" t="s">
        <v>29</v>
      </c>
      <c r="D58" s="432">
        <f>SUM(D53:D57)</f>
        <v>253</v>
      </c>
      <c r="E58" s="432">
        <f>SUM(E53:E57)</f>
        <v>197</v>
      </c>
      <c r="F58" s="150">
        <f t="shared" si="14"/>
        <v>450</v>
      </c>
      <c r="G58" s="248"/>
      <c r="H58" s="249"/>
      <c r="I58" s="249"/>
      <c r="J58" s="248"/>
      <c r="K58" s="249"/>
      <c r="L58" s="249"/>
      <c r="M58" s="177">
        <f>SUM(M53:M57)</f>
        <v>253</v>
      </c>
      <c r="N58" s="178">
        <f>SUM(N53:N57)</f>
        <v>197</v>
      </c>
      <c r="O58" s="173">
        <f t="shared" si="15"/>
        <v>450</v>
      </c>
    </row>
    <row r="59" spans="2:15" ht="15.75" customHeight="1">
      <c r="B59" s="256"/>
      <c r="C59" s="32" t="s">
        <v>67</v>
      </c>
      <c r="D59" s="433">
        <v>201</v>
      </c>
      <c r="E59" s="334">
        <v>285</v>
      </c>
      <c r="F59" s="144">
        <f t="shared" si="7"/>
        <v>486</v>
      </c>
      <c r="G59" s="67"/>
      <c r="H59" s="335"/>
      <c r="I59" s="335"/>
      <c r="J59" s="67"/>
      <c r="K59" s="335"/>
      <c r="L59" s="335"/>
      <c r="M59" s="34">
        <f>+D59</f>
        <v>201</v>
      </c>
      <c r="N59" s="35">
        <f>+E59</f>
        <v>285</v>
      </c>
      <c r="O59" s="216">
        <f t="shared" si="4"/>
        <v>486</v>
      </c>
    </row>
    <row r="60" spans="2:15" ht="15.75" customHeight="1">
      <c r="B60" s="256"/>
      <c r="C60" s="215" t="s">
        <v>248</v>
      </c>
      <c r="D60" s="355">
        <v>84</v>
      </c>
      <c r="E60" s="434">
        <v>106</v>
      </c>
      <c r="F60" s="127">
        <f t="shared" si="7"/>
        <v>190</v>
      </c>
      <c r="G60" s="245"/>
      <c r="H60" s="411"/>
      <c r="I60" s="411"/>
      <c r="J60" s="245"/>
      <c r="K60" s="411"/>
      <c r="L60" s="411"/>
      <c r="M60" s="87">
        <f>+D60</f>
        <v>84</v>
      </c>
      <c r="N60" s="134">
        <f>+E60</f>
        <v>106</v>
      </c>
      <c r="O60" s="232">
        <f t="shared" si="4"/>
        <v>190</v>
      </c>
    </row>
    <row r="61" spans="2:15" ht="15.75" customHeight="1">
      <c r="B61" s="257" t="s">
        <v>68</v>
      </c>
      <c r="C61" s="37" t="s">
        <v>69</v>
      </c>
      <c r="D61" s="229">
        <v>170</v>
      </c>
      <c r="E61" s="436">
        <v>313</v>
      </c>
      <c r="F61" s="124">
        <f t="shared" si="7"/>
        <v>483</v>
      </c>
      <c r="G61" s="228">
        <v>10</v>
      </c>
      <c r="H61" s="337">
        <v>23</v>
      </c>
      <c r="I61" s="318">
        <f aca="true" t="shared" si="17" ref="I61:I69">SUM(G61:H61)</f>
        <v>33</v>
      </c>
      <c r="J61" s="228"/>
      <c r="K61" s="337"/>
      <c r="L61" s="318"/>
      <c r="M61" s="39">
        <f aca="true" t="shared" si="18" ref="M61:N64">+D61+G61</f>
        <v>180</v>
      </c>
      <c r="N61" s="40">
        <f t="shared" si="18"/>
        <v>336</v>
      </c>
      <c r="O61" s="41">
        <f t="shared" si="4"/>
        <v>516</v>
      </c>
    </row>
    <row r="62" spans="2:15" ht="15">
      <c r="B62" s="257" t="s">
        <v>25</v>
      </c>
      <c r="C62" s="197" t="s">
        <v>70</v>
      </c>
      <c r="D62" s="229">
        <v>189</v>
      </c>
      <c r="E62" s="437">
        <v>258</v>
      </c>
      <c r="F62" s="124">
        <f t="shared" si="7"/>
        <v>447</v>
      </c>
      <c r="G62" s="228">
        <v>4</v>
      </c>
      <c r="H62" s="337">
        <v>8</v>
      </c>
      <c r="I62" s="318">
        <f t="shared" si="17"/>
        <v>12</v>
      </c>
      <c r="J62" s="228"/>
      <c r="K62" s="337"/>
      <c r="L62" s="318"/>
      <c r="M62" s="39">
        <f t="shared" si="18"/>
        <v>193</v>
      </c>
      <c r="N62" s="40">
        <f t="shared" si="18"/>
        <v>266</v>
      </c>
      <c r="O62" s="41">
        <f t="shared" si="4"/>
        <v>459</v>
      </c>
    </row>
    <row r="63" spans="2:15" ht="15">
      <c r="B63" s="257"/>
      <c r="C63" s="197" t="s">
        <v>272</v>
      </c>
      <c r="D63" s="229">
        <v>8</v>
      </c>
      <c r="E63" s="436">
        <v>18</v>
      </c>
      <c r="F63" s="124">
        <f t="shared" si="7"/>
        <v>26</v>
      </c>
      <c r="G63" s="228"/>
      <c r="H63" s="337"/>
      <c r="I63" s="318"/>
      <c r="J63" s="228"/>
      <c r="K63" s="337"/>
      <c r="L63" s="318"/>
      <c r="M63" s="39">
        <f t="shared" si="18"/>
        <v>8</v>
      </c>
      <c r="N63" s="40">
        <f t="shared" si="18"/>
        <v>18</v>
      </c>
      <c r="O63" s="41">
        <f t="shared" si="4"/>
        <v>26</v>
      </c>
    </row>
    <row r="64" spans="2:15" ht="15">
      <c r="B64" s="257"/>
      <c r="C64" s="197" t="s">
        <v>273</v>
      </c>
      <c r="D64" s="229">
        <v>8</v>
      </c>
      <c r="E64" s="436">
        <v>16</v>
      </c>
      <c r="F64" s="124">
        <f t="shared" si="7"/>
        <v>24</v>
      </c>
      <c r="G64" s="228"/>
      <c r="H64" s="337"/>
      <c r="I64" s="318"/>
      <c r="J64" s="228"/>
      <c r="K64" s="337"/>
      <c r="L64" s="318"/>
      <c r="M64" s="39">
        <f t="shared" si="18"/>
        <v>8</v>
      </c>
      <c r="N64" s="40">
        <f t="shared" si="18"/>
        <v>16</v>
      </c>
      <c r="O64" s="41">
        <f t="shared" si="4"/>
        <v>24</v>
      </c>
    </row>
    <row r="65" spans="2:15" ht="15.75" thickBot="1">
      <c r="B65" s="257"/>
      <c r="C65" s="198" t="s">
        <v>222</v>
      </c>
      <c r="D65" s="438">
        <v>145</v>
      </c>
      <c r="E65" s="439">
        <v>278</v>
      </c>
      <c r="F65" s="440">
        <f t="shared" si="7"/>
        <v>423</v>
      </c>
      <c r="G65" s="407"/>
      <c r="H65" s="413"/>
      <c r="I65" s="441"/>
      <c r="J65" s="407"/>
      <c r="K65" s="413"/>
      <c r="L65" s="441"/>
      <c r="M65" s="42">
        <f>+D65</f>
        <v>145</v>
      </c>
      <c r="N65" s="43">
        <f>+E65</f>
        <v>278</v>
      </c>
      <c r="O65" s="44">
        <f>SUM(M65:N65)</f>
        <v>423</v>
      </c>
    </row>
    <row r="66" spans="2:15" ht="15" thickBot="1">
      <c r="B66" s="263"/>
      <c r="C66" s="28" t="s">
        <v>29</v>
      </c>
      <c r="D66" s="248">
        <f>SUM(D59:D65)</f>
        <v>805</v>
      </c>
      <c r="E66" s="249">
        <f>SUM(E59:E65)</f>
        <v>1274</v>
      </c>
      <c r="F66" s="315">
        <f>SUM(D66:E66)</f>
        <v>2079</v>
      </c>
      <c r="G66" s="248">
        <f>SUM(G61:G62)</f>
        <v>14</v>
      </c>
      <c r="H66" s="249">
        <f>SUM(H61:H62)</f>
        <v>31</v>
      </c>
      <c r="I66" s="249">
        <f t="shared" si="17"/>
        <v>45</v>
      </c>
      <c r="J66" s="248"/>
      <c r="K66" s="249"/>
      <c r="L66" s="249"/>
      <c r="M66" s="172">
        <f>SUM(M59:M65)</f>
        <v>819</v>
      </c>
      <c r="N66" s="173">
        <f>SUM(N59:N65)</f>
        <v>1305</v>
      </c>
      <c r="O66" s="174">
        <f>SUM(M66:N66)</f>
        <v>2124</v>
      </c>
    </row>
    <row r="67" spans="2:15" ht="12.75">
      <c r="B67" s="264"/>
      <c r="C67" s="32" t="s">
        <v>71</v>
      </c>
      <c r="D67" s="6">
        <v>654</v>
      </c>
      <c r="E67" s="349">
        <v>521</v>
      </c>
      <c r="F67" s="442">
        <f t="shared" si="7"/>
        <v>1175</v>
      </c>
      <c r="G67" s="6">
        <v>473</v>
      </c>
      <c r="H67" s="349">
        <v>345</v>
      </c>
      <c r="I67" s="350">
        <f t="shared" si="17"/>
        <v>818</v>
      </c>
      <c r="J67" s="6">
        <v>1293</v>
      </c>
      <c r="K67" s="349">
        <v>768</v>
      </c>
      <c r="L67" s="350">
        <f>+J67+K67</f>
        <v>2061</v>
      </c>
      <c r="M67" s="8">
        <f>+D67+G67+J67</f>
        <v>2420</v>
      </c>
      <c r="N67" s="351">
        <f>+E67+H67+K67</f>
        <v>1634</v>
      </c>
      <c r="O67" s="7">
        <f t="shared" si="4"/>
        <v>4054</v>
      </c>
    </row>
    <row r="68" spans="2:15" ht="15.75" thickBot="1">
      <c r="B68" s="257" t="s">
        <v>205</v>
      </c>
      <c r="C68" s="45" t="s">
        <v>72</v>
      </c>
      <c r="D68" s="46">
        <v>6</v>
      </c>
      <c r="E68" s="443">
        <v>13</v>
      </c>
      <c r="F68" s="444">
        <f t="shared" si="7"/>
        <v>19</v>
      </c>
      <c r="G68" s="46">
        <v>3</v>
      </c>
      <c r="H68" s="443">
        <v>19</v>
      </c>
      <c r="I68" s="445">
        <f t="shared" si="17"/>
        <v>22</v>
      </c>
      <c r="J68" s="46"/>
      <c r="K68" s="443"/>
      <c r="L68" s="445"/>
      <c r="M68" s="154">
        <f>+D68+G68</f>
        <v>9</v>
      </c>
      <c r="N68" s="155">
        <f>+E68+H68</f>
        <v>32</v>
      </c>
      <c r="O68" s="47">
        <f t="shared" si="4"/>
        <v>41</v>
      </c>
    </row>
    <row r="69" spans="2:15" ht="15.75" thickBot="1">
      <c r="B69" s="262" t="s">
        <v>204</v>
      </c>
      <c r="C69" s="28" t="s">
        <v>29</v>
      </c>
      <c r="D69" s="248">
        <f>SUM(D67:D68)</f>
        <v>660</v>
      </c>
      <c r="E69" s="249">
        <f>SUM(E67:E68)</f>
        <v>534</v>
      </c>
      <c r="F69" s="315">
        <f t="shared" si="7"/>
        <v>1194</v>
      </c>
      <c r="G69" s="248">
        <f>SUM(G67:G68)</f>
        <v>476</v>
      </c>
      <c r="H69" s="249">
        <f>SUM(H67:H68)</f>
        <v>364</v>
      </c>
      <c r="I69" s="249">
        <f t="shared" si="17"/>
        <v>840</v>
      </c>
      <c r="J69" s="248">
        <f>SUM(J67:J68)</f>
        <v>1293</v>
      </c>
      <c r="K69" s="248">
        <f>SUM(K67:K68)</f>
        <v>768</v>
      </c>
      <c r="L69" s="248">
        <f>SUM(L67:L68)</f>
        <v>2061</v>
      </c>
      <c r="M69" s="172">
        <f>SUM(M67:M68)</f>
        <v>2429</v>
      </c>
      <c r="N69" s="173">
        <f>SUM(N67:N68)</f>
        <v>1666</v>
      </c>
      <c r="O69" s="174">
        <f t="shared" si="4"/>
        <v>4095</v>
      </c>
    </row>
    <row r="70" spans="2:15" ht="12.75">
      <c r="B70" s="264"/>
      <c r="C70" s="160" t="s">
        <v>201</v>
      </c>
      <c r="D70" s="6">
        <v>141</v>
      </c>
      <c r="E70" s="349">
        <v>146</v>
      </c>
      <c r="F70" s="144">
        <f>SUM(D70:E70)</f>
        <v>287</v>
      </c>
      <c r="G70" s="6"/>
      <c r="H70" s="349"/>
      <c r="I70" s="136"/>
      <c r="J70" s="6"/>
      <c r="K70" s="349"/>
      <c r="L70" s="350"/>
      <c r="M70" s="8">
        <f aca="true" t="shared" si="19" ref="M70:N72">+D70+G70</f>
        <v>141</v>
      </c>
      <c r="N70" s="9">
        <f t="shared" si="19"/>
        <v>146</v>
      </c>
      <c r="O70" s="92">
        <f>SUM(M70:N70)</f>
        <v>287</v>
      </c>
    </row>
    <row r="71" spans="2:15" ht="15">
      <c r="B71" s="257" t="s">
        <v>203</v>
      </c>
      <c r="C71" s="241" t="s">
        <v>202</v>
      </c>
      <c r="D71" s="17">
        <v>181</v>
      </c>
      <c r="E71" s="247">
        <v>132</v>
      </c>
      <c r="F71" s="322">
        <f>SUM(D71:E71)</f>
        <v>313</v>
      </c>
      <c r="G71" s="17">
        <v>148</v>
      </c>
      <c r="H71" s="247">
        <v>103</v>
      </c>
      <c r="I71" s="124">
        <f>SUM(G71:H71)</f>
        <v>251</v>
      </c>
      <c r="J71" s="17"/>
      <c r="K71" s="247"/>
      <c r="L71" s="138"/>
      <c r="M71" s="78">
        <f t="shared" si="19"/>
        <v>329</v>
      </c>
      <c r="N71" s="152">
        <f t="shared" si="19"/>
        <v>235</v>
      </c>
      <c r="O71" s="139">
        <f>SUM(M71:N71)</f>
        <v>564</v>
      </c>
    </row>
    <row r="72" spans="2:15" ht="15.75" thickBot="1">
      <c r="B72" s="257"/>
      <c r="C72" s="240" t="s">
        <v>262</v>
      </c>
      <c r="D72" s="25">
        <v>100</v>
      </c>
      <c r="E72" s="26">
        <v>155</v>
      </c>
      <c r="F72" s="138">
        <f>SUM(D72:E72)</f>
        <v>255</v>
      </c>
      <c r="G72" s="25"/>
      <c r="H72" s="446"/>
      <c r="I72" s="141"/>
      <c r="J72" s="25"/>
      <c r="K72" s="446"/>
      <c r="L72" s="141"/>
      <c r="M72" s="78">
        <f t="shared" si="19"/>
        <v>100</v>
      </c>
      <c r="N72" s="152">
        <f t="shared" si="19"/>
        <v>155</v>
      </c>
      <c r="O72" s="139">
        <f>SUM(M72:N72)</f>
        <v>255</v>
      </c>
    </row>
    <row r="73" spans="2:15" ht="15.75" thickBot="1">
      <c r="B73" s="262" t="s">
        <v>15</v>
      </c>
      <c r="C73" s="28" t="s">
        <v>29</v>
      </c>
      <c r="D73" s="248">
        <f>SUM(D70:D72)</f>
        <v>422</v>
      </c>
      <c r="E73" s="428">
        <f>SUM(E70:E72)</f>
        <v>433</v>
      </c>
      <c r="F73" s="315">
        <f>SUM(D73:E73)</f>
        <v>855</v>
      </c>
      <c r="G73" s="248">
        <f>SUM(G70:G72)</f>
        <v>148</v>
      </c>
      <c r="H73" s="249">
        <f>SUM(H70:H72)</f>
        <v>103</v>
      </c>
      <c r="I73" s="249">
        <f>+G73+H73</f>
        <v>251</v>
      </c>
      <c r="J73" s="248"/>
      <c r="K73" s="249"/>
      <c r="L73" s="249"/>
      <c r="M73" s="172">
        <f>SUM(M70:M72)</f>
        <v>570</v>
      </c>
      <c r="N73" s="174">
        <f>SUM(N70:N72)</f>
        <v>536</v>
      </c>
      <c r="O73" s="173">
        <f>SUM(M73:N73)</f>
        <v>1106</v>
      </c>
    </row>
    <row r="74" spans="2:15" ht="15">
      <c r="B74" s="261"/>
      <c r="C74" s="160" t="s">
        <v>274</v>
      </c>
      <c r="D74" s="6">
        <v>36</v>
      </c>
      <c r="E74" s="349">
        <v>49</v>
      </c>
      <c r="F74" s="144">
        <f>+D74+E74</f>
        <v>85</v>
      </c>
      <c r="G74" s="416"/>
      <c r="H74" s="417"/>
      <c r="I74" s="417"/>
      <c r="J74" s="416"/>
      <c r="K74" s="417"/>
      <c r="L74" s="447"/>
      <c r="M74" s="6">
        <f aca="true" t="shared" si="20" ref="M74:N78">+D74</f>
        <v>36</v>
      </c>
      <c r="N74" s="349">
        <f t="shared" si="20"/>
        <v>49</v>
      </c>
      <c r="O74" s="92">
        <f>+M74+N74</f>
        <v>85</v>
      </c>
    </row>
    <row r="75" spans="2:15" ht="15">
      <c r="B75" s="257"/>
      <c r="C75" s="569" t="s">
        <v>307</v>
      </c>
      <c r="D75" s="30">
        <v>24</v>
      </c>
      <c r="E75" s="321">
        <v>22</v>
      </c>
      <c r="F75" s="124">
        <f>+D75+E75</f>
        <v>46</v>
      </c>
      <c r="G75" s="570"/>
      <c r="H75" s="571"/>
      <c r="I75" s="571"/>
      <c r="J75" s="570"/>
      <c r="K75" s="571"/>
      <c r="L75" s="572"/>
      <c r="M75" s="17">
        <f t="shared" si="20"/>
        <v>24</v>
      </c>
      <c r="N75" s="247">
        <f t="shared" si="20"/>
        <v>22</v>
      </c>
      <c r="O75" s="139">
        <f>+M75+N75</f>
        <v>46</v>
      </c>
    </row>
    <row r="76" spans="2:15" ht="15.75" thickBot="1">
      <c r="B76" s="257" t="s">
        <v>206</v>
      </c>
      <c r="C76" s="241" t="s">
        <v>275</v>
      </c>
      <c r="D76" s="17">
        <v>218</v>
      </c>
      <c r="E76" s="247">
        <v>221</v>
      </c>
      <c r="F76" s="339">
        <f>+D76+E76</f>
        <v>439</v>
      </c>
      <c r="G76" s="425"/>
      <c r="H76" s="426"/>
      <c r="I76" s="426"/>
      <c r="J76" s="425"/>
      <c r="K76" s="426"/>
      <c r="L76" s="448"/>
      <c r="M76" s="490">
        <f t="shared" si="20"/>
        <v>218</v>
      </c>
      <c r="N76" s="327">
        <f t="shared" si="20"/>
        <v>221</v>
      </c>
      <c r="O76" s="551">
        <f>+M76+N76</f>
        <v>439</v>
      </c>
    </row>
    <row r="77" spans="2:15" ht="19.5" customHeight="1" thickBot="1">
      <c r="B77" s="262"/>
      <c r="C77" s="28" t="s">
        <v>29</v>
      </c>
      <c r="D77" s="248">
        <f>+D74+D75+D76</f>
        <v>278</v>
      </c>
      <c r="E77" s="248">
        <f>+E74+E75+E76</f>
        <v>292</v>
      </c>
      <c r="F77" s="248">
        <f>+F74+F75+F76</f>
        <v>570</v>
      </c>
      <c r="G77" s="248"/>
      <c r="H77" s="248"/>
      <c r="I77" s="248"/>
      <c r="J77" s="248"/>
      <c r="K77" s="248"/>
      <c r="L77" s="248"/>
      <c r="M77" s="248">
        <f>+M74+M75+M76</f>
        <v>278</v>
      </c>
      <c r="N77" s="248">
        <f>+N74+N75+N76</f>
        <v>292</v>
      </c>
      <c r="O77" s="248">
        <f>+O74+O75+O76</f>
        <v>570</v>
      </c>
    </row>
    <row r="78" spans="2:15" ht="12.75" customHeight="1">
      <c r="B78" s="255"/>
      <c r="C78" s="48" t="s">
        <v>73</v>
      </c>
      <c r="D78" s="6">
        <v>138</v>
      </c>
      <c r="E78" s="50">
        <v>352</v>
      </c>
      <c r="F78" s="144">
        <f t="shared" si="7"/>
        <v>490</v>
      </c>
      <c r="G78" s="449"/>
      <c r="H78" s="450"/>
      <c r="I78" s="451"/>
      <c r="J78" s="449"/>
      <c r="K78" s="450"/>
      <c r="L78" s="451"/>
      <c r="M78" s="6">
        <f t="shared" si="20"/>
        <v>138</v>
      </c>
      <c r="N78" s="50">
        <f t="shared" si="20"/>
        <v>352</v>
      </c>
      <c r="O78" s="51">
        <f t="shared" si="4"/>
        <v>490</v>
      </c>
    </row>
    <row r="79" spans="2:15" ht="12.75" customHeight="1">
      <c r="B79" s="256"/>
      <c r="C79" s="20" t="s">
        <v>74</v>
      </c>
      <c r="D79" s="30">
        <v>126</v>
      </c>
      <c r="E79" s="126">
        <v>155</v>
      </c>
      <c r="F79" s="127">
        <f t="shared" si="7"/>
        <v>281</v>
      </c>
      <c r="G79" s="30">
        <v>19</v>
      </c>
      <c r="H79" s="126">
        <v>52</v>
      </c>
      <c r="I79" s="127">
        <f>+G79+H79</f>
        <v>71</v>
      </c>
      <c r="J79" s="30"/>
      <c r="K79" s="126"/>
      <c r="L79" s="127"/>
      <c r="M79" s="30">
        <f>+D79+G79</f>
        <v>145</v>
      </c>
      <c r="N79" s="53">
        <f>+E79+H79</f>
        <v>207</v>
      </c>
      <c r="O79" s="54">
        <f t="shared" si="4"/>
        <v>352</v>
      </c>
    </row>
    <row r="80" spans="2:15" ht="15">
      <c r="B80" s="257"/>
      <c r="C80" s="23" t="s">
        <v>75</v>
      </c>
      <c r="D80" s="17">
        <v>133</v>
      </c>
      <c r="E80" s="59">
        <v>465</v>
      </c>
      <c r="F80" s="124">
        <f t="shared" si="7"/>
        <v>598</v>
      </c>
      <c r="G80" s="17"/>
      <c r="H80" s="59"/>
      <c r="I80" s="124"/>
      <c r="J80" s="17"/>
      <c r="K80" s="59"/>
      <c r="L80" s="124"/>
      <c r="M80" s="17">
        <f>+D80</f>
        <v>133</v>
      </c>
      <c r="N80" s="56">
        <f>+E80</f>
        <v>465</v>
      </c>
      <c r="O80" s="57">
        <f t="shared" si="4"/>
        <v>598</v>
      </c>
    </row>
    <row r="81" spans="2:15" ht="15">
      <c r="B81" s="257" t="s">
        <v>76</v>
      </c>
      <c r="C81" s="58" t="s">
        <v>77</v>
      </c>
      <c r="D81" s="123">
        <v>175</v>
      </c>
      <c r="E81" s="59">
        <v>166</v>
      </c>
      <c r="F81" s="124">
        <f t="shared" si="7"/>
        <v>341</v>
      </c>
      <c r="G81" s="452"/>
      <c r="H81" s="453"/>
      <c r="I81" s="454"/>
      <c r="J81" s="452"/>
      <c r="K81" s="453"/>
      <c r="L81" s="454"/>
      <c r="M81" s="17">
        <f>+D81</f>
        <v>175</v>
      </c>
      <c r="N81" s="56">
        <f>+E81</f>
        <v>166</v>
      </c>
      <c r="O81" s="57">
        <f t="shared" si="4"/>
        <v>341</v>
      </c>
    </row>
    <row r="82" spans="2:15" ht="12.75" customHeight="1">
      <c r="B82" s="265"/>
      <c r="C82" s="23" t="s">
        <v>78</v>
      </c>
      <c r="D82" s="17">
        <v>303</v>
      </c>
      <c r="E82" s="59">
        <v>120</v>
      </c>
      <c r="F82" s="124">
        <f t="shared" si="7"/>
        <v>423</v>
      </c>
      <c r="G82" s="17">
        <v>14</v>
      </c>
      <c r="H82" s="59">
        <v>25</v>
      </c>
      <c r="I82" s="124">
        <f>SUM(G82:H82)</f>
        <v>39</v>
      </c>
      <c r="J82" s="17"/>
      <c r="K82" s="59"/>
      <c r="L82" s="124"/>
      <c r="M82" s="17">
        <f aca="true" t="shared" si="21" ref="M82:N88">+D82+G82</f>
        <v>317</v>
      </c>
      <c r="N82" s="59">
        <f t="shared" si="21"/>
        <v>145</v>
      </c>
      <c r="O82" s="57">
        <f t="shared" si="4"/>
        <v>462</v>
      </c>
    </row>
    <row r="83" spans="2:15" ht="15">
      <c r="B83" s="257" t="s">
        <v>25</v>
      </c>
      <c r="C83" s="60" t="s">
        <v>79</v>
      </c>
      <c r="D83" s="46">
        <v>104</v>
      </c>
      <c r="E83" s="455">
        <v>250</v>
      </c>
      <c r="F83" s="456">
        <f t="shared" si="7"/>
        <v>354</v>
      </c>
      <c r="G83" s="46">
        <v>7</v>
      </c>
      <c r="H83" s="455">
        <v>33</v>
      </c>
      <c r="I83" s="456">
        <f>SUM(G83:H83)</f>
        <v>40</v>
      </c>
      <c r="J83" s="46"/>
      <c r="K83" s="455"/>
      <c r="L83" s="456"/>
      <c r="M83" s="46">
        <f>+D83+G83</f>
        <v>111</v>
      </c>
      <c r="N83" s="62">
        <f>+E83+H83</f>
        <v>283</v>
      </c>
      <c r="O83" s="63">
        <f t="shared" si="4"/>
        <v>394</v>
      </c>
    </row>
    <row r="84" spans="2:15" ht="12.75" customHeight="1">
      <c r="B84" s="256"/>
      <c r="C84" s="23" t="s">
        <v>80</v>
      </c>
      <c r="D84" s="17">
        <v>90</v>
      </c>
      <c r="E84" s="59">
        <v>437</v>
      </c>
      <c r="F84" s="124">
        <f t="shared" si="7"/>
        <v>527</v>
      </c>
      <c r="G84" s="17">
        <v>3</v>
      </c>
      <c r="H84" s="59">
        <v>33</v>
      </c>
      <c r="I84" s="124">
        <f>SUM(G84:H84)</f>
        <v>36</v>
      </c>
      <c r="J84" s="17"/>
      <c r="K84" s="59"/>
      <c r="L84" s="124"/>
      <c r="M84" s="17">
        <f t="shared" si="21"/>
        <v>93</v>
      </c>
      <c r="N84" s="56">
        <f t="shared" si="21"/>
        <v>470</v>
      </c>
      <c r="O84" s="57">
        <f t="shared" si="4"/>
        <v>563</v>
      </c>
    </row>
    <row r="85" spans="2:15" ht="12.75" customHeight="1">
      <c r="B85" s="256"/>
      <c r="C85" s="65" t="s">
        <v>81</v>
      </c>
      <c r="D85" s="17">
        <v>192</v>
      </c>
      <c r="E85" s="59">
        <v>119</v>
      </c>
      <c r="F85" s="124">
        <f>SUM(D85:E85)</f>
        <v>311</v>
      </c>
      <c r="G85" s="17"/>
      <c r="H85" s="59"/>
      <c r="I85" s="124"/>
      <c r="J85" s="17"/>
      <c r="K85" s="59"/>
      <c r="L85" s="124"/>
      <c r="M85" s="17">
        <f>+D85</f>
        <v>192</v>
      </c>
      <c r="N85" s="56">
        <f>+E85</f>
        <v>119</v>
      </c>
      <c r="O85" s="57">
        <f>SUM(M85:N85)</f>
        <v>311</v>
      </c>
    </row>
    <row r="86" spans="2:15" ht="12.75" customHeight="1">
      <c r="B86" s="266"/>
      <c r="C86" s="23" t="s">
        <v>82</v>
      </c>
      <c r="D86" s="17">
        <v>48</v>
      </c>
      <c r="E86" s="59">
        <v>424</v>
      </c>
      <c r="F86" s="124">
        <f t="shared" si="7"/>
        <v>472</v>
      </c>
      <c r="G86" s="17">
        <v>1</v>
      </c>
      <c r="H86" s="59">
        <v>52</v>
      </c>
      <c r="I86" s="124">
        <f>SUM(G86:H86)</f>
        <v>53</v>
      </c>
      <c r="J86" s="17"/>
      <c r="K86" s="59"/>
      <c r="L86" s="124"/>
      <c r="M86" s="17">
        <f t="shared" si="21"/>
        <v>49</v>
      </c>
      <c r="N86" s="59">
        <f t="shared" si="21"/>
        <v>476</v>
      </c>
      <c r="O86" s="57">
        <f t="shared" si="4"/>
        <v>525</v>
      </c>
    </row>
    <row r="87" spans="2:15" ht="12.75" customHeight="1">
      <c r="B87" s="266"/>
      <c r="C87" s="23" t="s">
        <v>299</v>
      </c>
      <c r="D87" s="17">
        <v>12</v>
      </c>
      <c r="E87" s="59">
        <v>37</v>
      </c>
      <c r="F87" s="124">
        <f t="shared" si="7"/>
        <v>49</v>
      </c>
      <c r="G87" s="17"/>
      <c r="H87" s="59"/>
      <c r="I87" s="124"/>
      <c r="J87" s="17"/>
      <c r="K87" s="59"/>
      <c r="L87" s="124"/>
      <c r="M87" s="17">
        <f t="shared" si="21"/>
        <v>12</v>
      </c>
      <c r="N87" s="59">
        <f t="shared" si="21"/>
        <v>37</v>
      </c>
      <c r="O87" s="57">
        <f t="shared" si="4"/>
        <v>49</v>
      </c>
    </row>
    <row r="88" spans="2:15" ht="12.75" customHeight="1" thickBot="1">
      <c r="B88" s="266"/>
      <c r="C88" s="118" t="s">
        <v>83</v>
      </c>
      <c r="D88" s="17">
        <v>29</v>
      </c>
      <c r="E88" s="59">
        <v>88</v>
      </c>
      <c r="F88" s="124">
        <f t="shared" si="7"/>
        <v>117</v>
      </c>
      <c r="G88" s="17"/>
      <c r="H88" s="59"/>
      <c r="I88" s="457"/>
      <c r="J88" s="17"/>
      <c r="K88" s="59"/>
      <c r="L88" s="457"/>
      <c r="M88" s="17">
        <f t="shared" si="21"/>
        <v>29</v>
      </c>
      <c r="N88" s="59">
        <f t="shared" si="21"/>
        <v>88</v>
      </c>
      <c r="O88" s="57">
        <f t="shared" si="4"/>
        <v>117</v>
      </c>
    </row>
    <row r="89" spans="2:15" ht="15" thickBot="1">
      <c r="B89" s="258"/>
      <c r="C89" s="28" t="s">
        <v>29</v>
      </c>
      <c r="D89" s="248">
        <f>SUM(D78:D88)</f>
        <v>1350</v>
      </c>
      <c r="E89" s="432">
        <f>SUM(E78:E88)</f>
        <v>2613</v>
      </c>
      <c r="F89" s="150">
        <f t="shared" si="7"/>
        <v>3963</v>
      </c>
      <c r="G89" s="559">
        <f>SUM(G79:G88)</f>
        <v>44</v>
      </c>
      <c r="H89" s="150">
        <f>SUM(H79:H88)</f>
        <v>195</v>
      </c>
      <c r="I89" s="432">
        <f>SUM(G89:H89)</f>
        <v>239</v>
      </c>
      <c r="J89" s="558"/>
      <c r="K89" s="557"/>
      <c r="L89" s="557"/>
      <c r="M89" s="172">
        <f>SUM(M78:M88)</f>
        <v>1394</v>
      </c>
      <c r="N89" s="178">
        <f>SUM(N78:N88)</f>
        <v>2808</v>
      </c>
      <c r="O89" s="174">
        <f>SUM(M89:N89)</f>
        <v>4202</v>
      </c>
    </row>
    <row r="91" spans="2:15" ht="12.75">
      <c r="B91" s="665"/>
      <c r="C91" s="665"/>
      <c r="D91" s="665"/>
      <c r="E91" s="665"/>
      <c r="F91" s="665"/>
      <c r="G91" s="665"/>
      <c r="H91" s="665"/>
      <c r="I91" s="665"/>
      <c r="J91" s="665"/>
      <c r="K91" s="665"/>
      <c r="L91" s="665"/>
      <c r="M91" s="665"/>
      <c r="N91" s="665"/>
      <c r="O91" s="665"/>
    </row>
    <row r="92" spans="2:15" ht="15.75">
      <c r="B92" s="641" t="s">
        <v>0</v>
      </c>
      <c r="C92" s="641"/>
      <c r="D92" s="641"/>
      <c r="E92" s="641"/>
      <c r="F92" s="641"/>
      <c r="G92" s="641"/>
      <c r="H92" s="641"/>
      <c r="I92" s="641"/>
      <c r="J92" s="641"/>
      <c r="K92" s="641"/>
      <c r="L92" s="641"/>
      <c r="M92" s="641"/>
      <c r="N92" s="641"/>
      <c r="O92" s="641"/>
    </row>
    <row r="93" spans="2:16" ht="15.75">
      <c r="B93" s="642" t="s">
        <v>311</v>
      </c>
      <c r="C93" s="642"/>
      <c r="D93" s="642"/>
      <c r="E93" s="642"/>
      <c r="F93" s="642"/>
      <c r="G93" s="642"/>
      <c r="H93" s="642"/>
      <c r="I93" s="642"/>
      <c r="J93" s="642"/>
      <c r="K93" s="642"/>
      <c r="L93" s="642"/>
      <c r="M93" s="642"/>
      <c r="N93" s="642"/>
      <c r="O93" s="642"/>
      <c r="P93" s="2"/>
    </row>
    <row r="94" spans="2:16" ht="16.5" thickBot="1"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2"/>
    </row>
    <row r="95" spans="2:15" ht="15" customHeight="1" thickBot="1">
      <c r="B95" s="656" t="s">
        <v>34</v>
      </c>
      <c r="C95" s="656" t="s">
        <v>1</v>
      </c>
      <c r="D95" s="658" t="s">
        <v>2</v>
      </c>
      <c r="E95" s="659"/>
      <c r="F95" s="660"/>
      <c r="G95" s="658" t="s">
        <v>3</v>
      </c>
      <c r="H95" s="659"/>
      <c r="I95" s="659"/>
      <c r="J95" s="650" t="s">
        <v>229</v>
      </c>
      <c r="K95" s="651"/>
      <c r="L95" s="652"/>
      <c r="M95" s="661" t="s">
        <v>4</v>
      </c>
      <c r="N95" s="662"/>
      <c r="O95" s="663"/>
    </row>
    <row r="96" spans="2:15" ht="15" customHeight="1" thickBot="1">
      <c r="B96" s="657"/>
      <c r="C96" s="657"/>
      <c r="D96" s="10" t="s">
        <v>5</v>
      </c>
      <c r="E96" s="11" t="s">
        <v>6</v>
      </c>
      <c r="F96" s="5" t="s">
        <v>7</v>
      </c>
      <c r="G96" s="10" t="s">
        <v>5</v>
      </c>
      <c r="H96" s="11" t="s">
        <v>6</v>
      </c>
      <c r="I96" s="5" t="s">
        <v>7</v>
      </c>
      <c r="J96" s="200" t="s">
        <v>5</v>
      </c>
      <c r="K96" s="201" t="s">
        <v>6</v>
      </c>
      <c r="L96" s="202" t="s">
        <v>7</v>
      </c>
      <c r="M96" s="170" t="s">
        <v>5</v>
      </c>
      <c r="N96" s="169" t="s">
        <v>6</v>
      </c>
      <c r="O96" s="171" t="s">
        <v>7</v>
      </c>
    </row>
    <row r="97" spans="2:15" ht="15" customHeight="1">
      <c r="B97" s="267"/>
      <c r="C97" s="560" t="s">
        <v>187</v>
      </c>
      <c r="D97" s="458">
        <v>377</v>
      </c>
      <c r="E97" s="459">
        <v>56</v>
      </c>
      <c r="F97" s="144">
        <f aca="true" t="shared" si="22" ref="F97:F103">+D97+E97</f>
        <v>433</v>
      </c>
      <c r="G97" s="67"/>
      <c r="H97" s="335"/>
      <c r="I97" s="350"/>
      <c r="J97" s="67"/>
      <c r="K97" s="335"/>
      <c r="L97" s="350"/>
      <c r="M97" s="576">
        <f aca="true" t="shared" si="23" ref="M97:N102">+D97</f>
        <v>377</v>
      </c>
      <c r="N97" s="577">
        <f t="shared" si="23"/>
        <v>56</v>
      </c>
      <c r="O97" s="578">
        <f aca="true" t="shared" si="24" ref="O97:O103">+M97+N97</f>
        <v>433</v>
      </c>
    </row>
    <row r="98" spans="2:15" ht="15" customHeight="1">
      <c r="B98" s="267"/>
      <c r="C98" s="573" t="s">
        <v>308</v>
      </c>
      <c r="D98" s="575">
        <v>38</v>
      </c>
      <c r="E98" s="462">
        <v>9</v>
      </c>
      <c r="F98" s="127">
        <f t="shared" si="22"/>
        <v>47</v>
      </c>
      <c r="G98" s="228"/>
      <c r="H98" s="337"/>
      <c r="I98" s="318"/>
      <c r="J98" s="228"/>
      <c r="K98" s="337"/>
      <c r="L98" s="318"/>
      <c r="M98" s="228">
        <f t="shared" si="23"/>
        <v>38</v>
      </c>
      <c r="N98" s="251">
        <f t="shared" si="23"/>
        <v>9</v>
      </c>
      <c r="O98" s="41">
        <f t="shared" si="24"/>
        <v>47</v>
      </c>
    </row>
    <row r="99" spans="2:15" ht="15" customHeight="1">
      <c r="B99" s="257" t="s">
        <v>269</v>
      </c>
      <c r="C99" s="85" t="s">
        <v>88</v>
      </c>
      <c r="D99" s="574">
        <v>331</v>
      </c>
      <c r="E99" s="461"/>
      <c r="F99" s="127">
        <f t="shared" si="22"/>
        <v>331</v>
      </c>
      <c r="G99" s="69"/>
      <c r="H99" s="331"/>
      <c r="I99" s="328"/>
      <c r="J99" s="69"/>
      <c r="K99" s="331"/>
      <c r="L99" s="328"/>
      <c r="M99" s="245">
        <f t="shared" si="23"/>
        <v>331</v>
      </c>
      <c r="N99" s="234">
        <f t="shared" si="23"/>
        <v>0</v>
      </c>
      <c r="O99" s="84">
        <f t="shared" si="24"/>
        <v>331</v>
      </c>
    </row>
    <row r="100" spans="2:15" ht="15" customHeight="1">
      <c r="B100" s="257" t="s">
        <v>133</v>
      </c>
      <c r="C100" s="346" t="s">
        <v>90</v>
      </c>
      <c r="D100" s="460">
        <v>403</v>
      </c>
      <c r="E100" s="462">
        <v>104</v>
      </c>
      <c r="F100" s="124">
        <f t="shared" si="22"/>
        <v>507</v>
      </c>
      <c r="G100" s="463"/>
      <c r="H100" s="464"/>
      <c r="I100" s="464"/>
      <c r="J100" s="463"/>
      <c r="K100" s="464"/>
      <c r="L100" s="464"/>
      <c r="M100" s="245">
        <f t="shared" si="23"/>
        <v>403</v>
      </c>
      <c r="N100" s="234">
        <f t="shared" si="23"/>
        <v>104</v>
      </c>
      <c r="O100" s="84">
        <f t="shared" si="24"/>
        <v>507</v>
      </c>
    </row>
    <row r="101" spans="2:15" ht="15" customHeight="1">
      <c r="B101" s="257" t="s">
        <v>25</v>
      </c>
      <c r="C101" s="352" t="s">
        <v>250</v>
      </c>
      <c r="D101" s="460">
        <v>184</v>
      </c>
      <c r="E101" s="462">
        <v>89</v>
      </c>
      <c r="F101" s="124">
        <f t="shared" si="22"/>
        <v>273</v>
      </c>
      <c r="G101" s="463"/>
      <c r="H101" s="464"/>
      <c r="I101" s="464"/>
      <c r="J101" s="463"/>
      <c r="K101" s="464"/>
      <c r="L101" s="464"/>
      <c r="M101" s="228">
        <f t="shared" si="23"/>
        <v>184</v>
      </c>
      <c r="N101" s="251">
        <f t="shared" si="23"/>
        <v>89</v>
      </c>
      <c r="O101" s="41">
        <f t="shared" si="24"/>
        <v>273</v>
      </c>
    </row>
    <row r="102" spans="2:15" ht="15" customHeight="1" thickBot="1">
      <c r="B102" s="267"/>
      <c r="C102" s="219" t="s">
        <v>224</v>
      </c>
      <c r="D102" s="465">
        <v>217</v>
      </c>
      <c r="E102" s="466">
        <v>74</v>
      </c>
      <c r="F102" s="124">
        <f t="shared" si="22"/>
        <v>291</v>
      </c>
      <c r="G102" s="467"/>
      <c r="H102" s="468"/>
      <c r="I102" s="469"/>
      <c r="J102" s="467"/>
      <c r="K102" s="468"/>
      <c r="L102" s="469"/>
      <c r="M102" s="245">
        <f t="shared" si="23"/>
        <v>217</v>
      </c>
      <c r="N102" s="234">
        <f t="shared" si="23"/>
        <v>74</v>
      </c>
      <c r="O102" s="84">
        <f t="shared" si="24"/>
        <v>291</v>
      </c>
    </row>
    <row r="103" spans="2:15" ht="15" customHeight="1" thickBot="1">
      <c r="B103" s="267"/>
      <c r="C103" s="28" t="s">
        <v>29</v>
      </c>
      <c r="D103" s="248">
        <f>SUM(D97:D102)</f>
        <v>1550</v>
      </c>
      <c r="E103" s="313">
        <f>SUM(E97:E102)</f>
        <v>332</v>
      </c>
      <c r="F103" s="150">
        <f t="shared" si="22"/>
        <v>1882</v>
      </c>
      <c r="G103" s="470"/>
      <c r="H103" s="471"/>
      <c r="I103" s="472"/>
      <c r="J103" s="470"/>
      <c r="K103" s="471"/>
      <c r="L103" s="472"/>
      <c r="M103" s="171">
        <f>SUM(M97:M102)</f>
        <v>1550</v>
      </c>
      <c r="N103" s="171">
        <f>SUM(N97:N102)</f>
        <v>332</v>
      </c>
      <c r="O103" s="171">
        <f t="shared" si="24"/>
        <v>1882</v>
      </c>
    </row>
    <row r="104" spans="2:15" ht="15" customHeight="1">
      <c r="B104" s="264"/>
      <c r="C104" s="12" t="s">
        <v>9</v>
      </c>
      <c r="D104" s="67">
        <v>794</v>
      </c>
      <c r="E104" s="334">
        <v>813</v>
      </c>
      <c r="F104" s="144">
        <f aca="true" t="shared" si="25" ref="F104:F130">SUM(D104:E104)</f>
        <v>1607</v>
      </c>
      <c r="G104" s="473"/>
      <c r="H104" s="474"/>
      <c r="I104" s="475"/>
      <c r="J104" s="473"/>
      <c r="K104" s="474"/>
      <c r="L104" s="475"/>
      <c r="M104" s="67">
        <f>+D104</f>
        <v>794</v>
      </c>
      <c r="N104" s="68">
        <f>+E104</f>
        <v>813</v>
      </c>
      <c r="O104" s="36">
        <f aca="true" t="shared" si="26" ref="O104:O127">SUM(M104:N104)</f>
        <v>1607</v>
      </c>
    </row>
    <row r="105" spans="2:15" ht="15" customHeight="1" thickBot="1">
      <c r="B105" s="257" t="s">
        <v>8</v>
      </c>
      <c r="C105" s="20" t="s">
        <v>35</v>
      </c>
      <c r="D105" s="476">
        <v>275</v>
      </c>
      <c r="E105" s="477">
        <v>314</v>
      </c>
      <c r="F105" s="339">
        <f t="shared" si="25"/>
        <v>589</v>
      </c>
      <c r="G105" s="478"/>
      <c r="H105" s="479"/>
      <c r="I105" s="480"/>
      <c r="J105" s="478"/>
      <c r="K105" s="479"/>
      <c r="L105" s="480"/>
      <c r="M105" s="69">
        <f>+D105</f>
        <v>275</v>
      </c>
      <c r="N105" s="70">
        <f>+E105</f>
        <v>314</v>
      </c>
      <c r="O105" s="29">
        <f t="shared" si="26"/>
        <v>589</v>
      </c>
    </row>
    <row r="106" spans="2:15" ht="15" customHeight="1" thickBot="1">
      <c r="B106" s="262"/>
      <c r="C106" s="71" t="s">
        <v>29</v>
      </c>
      <c r="D106" s="248">
        <f>SUM(D104:D105)</f>
        <v>1069</v>
      </c>
      <c r="E106" s="313">
        <f>SUM(E104:E105)</f>
        <v>1127</v>
      </c>
      <c r="F106" s="150">
        <f t="shared" si="25"/>
        <v>2196</v>
      </c>
      <c r="G106" s="248"/>
      <c r="H106" s="313"/>
      <c r="I106" s="150"/>
      <c r="J106" s="248"/>
      <c r="K106" s="313"/>
      <c r="L106" s="150"/>
      <c r="M106" s="180">
        <f>SUM(M104:M105)</f>
        <v>1069</v>
      </c>
      <c r="N106" s="181">
        <f>SUM(N104:N105)</f>
        <v>1127</v>
      </c>
      <c r="O106" s="182">
        <f t="shared" si="26"/>
        <v>2196</v>
      </c>
    </row>
    <row r="107" spans="1:15" ht="15" customHeight="1" thickBot="1">
      <c r="A107" s="1"/>
      <c r="B107" s="637" t="s">
        <v>207</v>
      </c>
      <c r="C107" s="161" t="s">
        <v>208</v>
      </c>
      <c r="D107" s="67">
        <v>77</v>
      </c>
      <c r="E107" s="334">
        <v>143</v>
      </c>
      <c r="F107" s="144">
        <f>SUM(D107:E107)</f>
        <v>220</v>
      </c>
      <c r="G107" s="248"/>
      <c r="H107" s="249"/>
      <c r="I107" s="249"/>
      <c r="J107" s="248"/>
      <c r="K107" s="249"/>
      <c r="L107" s="249"/>
      <c r="M107" s="67">
        <f>+D107</f>
        <v>77</v>
      </c>
      <c r="N107" s="68">
        <f>+E107</f>
        <v>143</v>
      </c>
      <c r="O107" s="36">
        <f>SUM(M107:N107)</f>
        <v>220</v>
      </c>
    </row>
    <row r="108" spans="1:15" ht="15" customHeight="1" thickBot="1">
      <c r="A108" s="1"/>
      <c r="B108" s="638"/>
      <c r="C108" s="347" t="s">
        <v>278</v>
      </c>
      <c r="D108" s="476">
        <v>87</v>
      </c>
      <c r="E108" s="477">
        <v>79</v>
      </c>
      <c r="F108" s="339">
        <f>SUM(D108:E108)</f>
        <v>166</v>
      </c>
      <c r="G108" s="248"/>
      <c r="H108" s="249"/>
      <c r="I108" s="249"/>
      <c r="J108" s="248"/>
      <c r="K108" s="249"/>
      <c r="L108" s="249"/>
      <c r="M108" s="69">
        <f>+D108</f>
        <v>87</v>
      </c>
      <c r="N108" s="70">
        <f>+E108</f>
        <v>79</v>
      </c>
      <c r="O108" s="29">
        <f>SUM(M108:N108)</f>
        <v>166</v>
      </c>
    </row>
    <row r="109" spans="1:15" ht="15" customHeight="1" thickBot="1">
      <c r="A109" s="1"/>
      <c r="B109" s="639"/>
      <c r="C109" s="348" t="s">
        <v>29</v>
      </c>
      <c r="D109" s="432">
        <f>+D107+D108</f>
        <v>164</v>
      </c>
      <c r="E109" s="432">
        <f>+E107+E108</f>
        <v>222</v>
      </c>
      <c r="F109" s="150">
        <f>+F107+F108</f>
        <v>386</v>
      </c>
      <c r="G109" s="248"/>
      <c r="H109" s="249"/>
      <c r="I109" s="249"/>
      <c r="J109" s="248"/>
      <c r="K109" s="249"/>
      <c r="L109" s="249"/>
      <c r="M109" s="177">
        <f>+M107+M108</f>
        <v>164</v>
      </c>
      <c r="N109" s="177">
        <f>+N107+N108</f>
        <v>222</v>
      </c>
      <c r="O109" s="177">
        <f>+O107+O108</f>
        <v>386</v>
      </c>
    </row>
    <row r="110" spans="1:15" ht="15" customHeight="1" thickBot="1">
      <c r="A110" s="1"/>
      <c r="B110" s="254" t="s">
        <v>12</v>
      </c>
      <c r="C110" s="561" t="s">
        <v>13</v>
      </c>
      <c r="D110" s="432">
        <v>254</v>
      </c>
      <c r="E110" s="313">
        <v>331</v>
      </c>
      <c r="F110" s="150">
        <f t="shared" si="25"/>
        <v>585</v>
      </c>
      <c r="G110" s="248"/>
      <c r="H110" s="249"/>
      <c r="I110" s="249"/>
      <c r="J110" s="248"/>
      <c r="K110" s="249"/>
      <c r="L110" s="249"/>
      <c r="M110" s="177">
        <f>+D110</f>
        <v>254</v>
      </c>
      <c r="N110" s="178">
        <f>+E110</f>
        <v>331</v>
      </c>
      <c r="O110" s="174">
        <f t="shared" si="26"/>
        <v>585</v>
      </c>
    </row>
    <row r="111" spans="1:16" s="2" customFormat="1" ht="15" customHeight="1">
      <c r="A111" s="3"/>
      <c r="B111" s="268"/>
      <c r="C111" s="89" t="s">
        <v>91</v>
      </c>
      <c r="D111" s="6">
        <v>89</v>
      </c>
      <c r="E111" s="481">
        <v>256</v>
      </c>
      <c r="F111" s="144">
        <f>SUM(D111:E111)</f>
        <v>345</v>
      </c>
      <c r="G111" s="6">
        <v>66</v>
      </c>
      <c r="H111" s="482">
        <v>159</v>
      </c>
      <c r="I111" s="136">
        <f>SUM(G111:H111)</f>
        <v>225</v>
      </c>
      <c r="J111" s="6"/>
      <c r="K111" s="482"/>
      <c r="L111" s="136"/>
      <c r="M111" s="90">
        <f aca="true" t="shared" si="27" ref="M111:N114">+D111+G111</f>
        <v>155</v>
      </c>
      <c r="N111" s="552">
        <f t="shared" si="27"/>
        <v>415</v>
      </c>
      <c r="O111" s="92">
        <f>SUM(M111:N111)</f>
        <v>570</v>
      </c>
      <c r="P111"/>
    </row>
    <row r="112" spans="1:16" s="2" customFormat="1" ht="15" customHeight="1">
      <c r="A112" s="3"/>
      <c r="B112" s="257" t="s">
        <v>226</v>
      </c>
      <c r="C112" s="93" t="s">
        <v>92</v>
      </c>
      <c r="D112" s="30">
        <v>123</v>
      </c>
      <c r="E112" s="126">
        <v>290</v>
      </c>
      <c r="F112" s="127">
        <f>SUM(D112:E112)</f>
        <v>413</v>
      </c>
      <c r="G112" s="30"/>
      <c r="H112" s="321"/>
      <c r="I112" s="323"/>
      <c r="J112" s="30"/>
      <c r="K112" s="321"/>
      <c r="L112" s="323"/>
      <c r="M112" s="16">
        <f t="shared" si="27"/>
        <v>123</v>
      </c>
      <c r="N112" s="553">
        <f t="shared" si="27"/>
        <v>290</v>
      </c>
      <c r="O112" s="139">
        <f>SUM(M112:N112)</f>
        <v>413</v>
      </c>
      <c r="P112"/>
    </row>
    <row r="113" spans="1:16" s="2" customFormat="1" ht="15" customHeight="1">
      <c r="A113" s="3"/>
      <c r="B113" s="257"/>
      <c r="C113" s="93" t="s">
        <v>300</v>
      </c>
      <c r="D113" s="541">
        <v>33</v>
      </c>
      <c r="E113" s="247">
        <v>63</v>
      </c>
      <c r="F113" s="124">
        <f>SUM(D113:E113)</f>
        <v>96</v>
      </c>
      <c r="G113" s="123"/>
      <c r="H113" s="59"/>
      <c r="I113" s="124"/>
      <c r="J113" s="17"/>
      <c r="K113" s="247"/>
      <c r="L113" s="317"/>
      <c r="M113" s="16">
        <f t="shared" si="27"/>
        <v>33</v>
      </c>
      <c r="N113" s="553">
        <f t="shared" si="27"/>
        <v>63</v>
      </c>
      <c r="O113" s="139">
        <f>SUM(M113:N113)</f>
        <v>96</v>
      </c>
      <c r="P113"/>
    </row>
    <row r="114" spans="2:15" ht="15" customHeight="1" thickBot="1">
      <c r="B114" s="257" t="s">
        <v>227</v>
      </c>
      <c r="C114" s="96" t="s">
        <v>93</v>
      </c>
      <c r="D114" s="128">
        <v>93</v>
      </c>
      <c r="E114" s="252">
        <v>236</v>
      </c>
      <c r="F114" s="130">
        <f>SUM(D114:E114)</f>
        <v>329</v>
      </c>
      <c r="G114" s="25">
        <v>62</v>
      </c>
      <c r="H114" s="26">
        <v>170</v>
      </c>
      <c r="I114" s="141">
        <f>SUM(G114:H114)</f>
        <v>232</v>
      </c>
      <c r="J114" s="25"/>
      <c r="K114" s="26"/>
      <c r="L114" s="141"/>
      <c r="M114" s="380">
        <f t="shared" si="27"/>
        <v>155</v>
      </c>
      <c r="N114" s="554">
        <f t="shared" si="27"/>
        <v>406</v>
      </c>
      <c r="O114" s="551">
        <f>SUM(M114:N114)</f>
        <v>561</v>
      </c>
    </row>
    <row r="115" spans="2:15" ht="15" customHeight="1" thickBot="1">
      <c r="B115" s="269"/>
      <c r="C115" s="71" t="s">
        <v>29</v>
      </c>
      <c r="D115" s="248">
        <f>SUM(D111:D114)</f>
        <v>338</v>
      </c>
      <c r="E115" s="315">
        <f>SUM(E111:E114)</f>
        <v>845</v>
      </c>
      <c r="F115" s="150">
        <f>SUM(D115:E115)</f>
        <v>1183</v>
      </c>
      <c r="G115" s="248">
        <f>SUM(G111:G114)</f>
        <v>128</v>
      </c>
      <c r="H115" s="428">
        <f>SUM(H111:H114)</f>
        <v>329</v>
      </c>
      <c r="I115" s="428">
        <f>SUM(G115:H115)</f>
        <v>457</v>
      </c>
      <c r="J115" s="248"/>
      <c r="K115" s="428"/>
      <c r="L115" s="428"/>
      <c r="M115" s="177">
        <f>SUM(M111:M114)</f>
        <v>466</v>
      </c>
      <c r="N115" s="178">
        <f>SUM(N111:N114)</f>
        <v>1174</v>
      </c>
      <c r="O115" s="173">
        <f>SUM(M115:N115)</f>
        <v>1640</v>
      </c>
    </row>
    <row r="116" spans="2:15" ht="15" customHeight="1">
      <c r="B116" s="259"/>
      <c r="C116" s="32" t="s">
        <v>30</v>
      </c>
      <c r="D116" s="67">
        <v>82</v>
      </c>
      <c r="E116" s="335">
        <v>141</v>
      </c>
      <c r="F116" s="442">
        <f t="shared" si="25"/>
        <v>223</v>
      </c>
      <c r="G116" s="67"/>
      <c r="H116" s="335"/>
      <c r="I116" s="350"/>
      <c r="J116" s="67"/>
      <c r="K116" s="335"/>
      <c r="L116" s="350"/>
      <c r="M116" s="66">
        <f>+D116</f>
        <v>82</v>
      </c>
      <c r="N116" s="72">
        <f>+E116+H116</f>
        <v>141</v>
      </c>
      <c r="O116" s="73">
        <f t="shared" si="26"/>
        <v>223</v>
      </c>
    </row>
    <row r="117" spans="2:15" ht="15" customHeight="1">
      <c r="B117" s="256"/>
      <c r="C117" s="74" t="s">
        <v>31</v>
      </c>
      <c r="D117" s="69">
        <v>66</v>
      </c>
      <c r="E117" s="331">
        <v>154</v>
      </c>
      <c r="F117" s="332">
        <f t="shared" si="25"/>
        <v>220</v>
      </c>
      <c r="G117" s="69"/>
      <c r="H117" s="331"/>
      <c r="I117" s="328"/>
      <c r="J117" s="69"/>
      <c r="K117" s="331"/>
      <c r="L117" s="328"/>
      <c r="M117" s="233">
        <f>+D117</f>
        <v>66</v>
      </c>
      <c r="N117" s="75">
        <f aca="true" t="shared" si="28" ref="N117:N126">+E117</f>
        <v>154</v>
      </c>
      <c r="O117" s="76">
        <f t="shared" si="26"/>
        <v>220</v>
      </c>
    </row>
    <row r="118" spans="2:15" ht="15" customHeight="1">
      <c r="B118" s="256"/>
      <c r="C118" s="23" t="s">
        <v>32</v>
      </c>
      <c r="D118" s="17">
        <v>97</v>
      </c>
      <c r="E118" s="247">
        <v>133</v>
      </c>
      <c r="F118" s="562">
        <f t="shared" si="25"/>
        <v>230</v>
      </c>
      <c r="G118" s="463"/>
      <c r="H118" s="464"/>
      <c r="I118" s="464"/>
      <c r="J118" s="463"/>
      <c r="K118" s="464"/>
      <c r="L118" s="464"/>
      <c r="M118" s="233">
        <f>+D118</f>
        <v>97</v>
      </c>
      <c r="N118" s="18">
        <f t="shared" si="28"/>
        <v>133</v>
      </c>
      <c r="O118" s="19">
        <f t="shared" si="26"/>
        <v>230</v>
      </c>
    </row>
    <row r="119" spans="2:15" ht="15" customHeight="1">
      <c r="B119" s="256"/>
      <c r="C119" s="23" t="s">
        <v>228</v>
      </c>
      <c r="D119" s="228">
        <v>2</v>
      </c>
      <c r="E119" s="337">
        <v>15</v>
      </c>
      <c r="F119" s="317">
        <f t="shared" si="25"/>
        <v>17</v>
      </c>
      <c r="G119" s="463"/>
      <c r="H119" s="464"/>
      <c r="I119" s="483"/>
      <c r="J119" s="463"/>
      <c r="K119" s="464"/>
      <c r="L119" s="483"/>
      <c r="M119" s="17">
        <f>+D119</f>
        <v>2</v>
      </c>
      <c r="N119" s="18">
        <f t="shared" si="28"/>
        <v>15</v>
      </c>
      <c r="O119" s="19">
        <f t="shared" si="26"/>
        <v>17</v>
      </c>
    </row>
    <row r="120" spans="2:15" ht="15" customHeight="1">
      <c r="B120" s="257" t="s">
        <v>26</v>
      </c>
      <c r="C120" s="23" t="s">
        <v>249</v>
      </c>
      <c r="D120" s="228">
        <v>17</v>
      </c>
      <c r="E120" s="337">
        <v>87</v>
      </c>
      <c r="F120" s="317">
        <f t="shared" si="25"/>
        <v>104</v>
      </c>
      <c r="G120" s="463"/>
      <c r="H120" s="464"/>
      <c r="I120" s="483"/>
      <c r="J120" s="463"/>
      <c r="K120" s="464"/>
      <c r="L120" s="483"/>
      <c r="M120" s="17">
        <f>+D120</f>
        <v>17</v>
      </c>
      <c r="N120" s="18">
        <f t="shared" si="28"/>
        <v>87</v>
      </c>
      <c r="O120" s="19">
        <f t="shared" si="26"/>
        <v>104</v>
      </c>
    </row>
    <row r="121" spans="2:15" ht="15" customHeight="1">
      <c r="B121" s="257"/>
      <c r="C121" s="24" t="s">
        <v>33</v>
      </c>
      <c r="D121" s="69">
        <v>106</v>
      </c>
      <c r="E121" s="331">
        <v>123</v>
      </c>
      <c r="F121" s="332">
        <f t="shared" si="25"/>
        <v>229</v>
      </c>
      <c r="G121" s="484"/>
      <c r="H121" s="485"/>
      <c r="I121" s="486"/>
      <c r="J121" s="484"/>
      <c r="K121" s="485"/>
      <c r="L121" s="486"/>
      <c r="M121" s="25">
        <f aca="true" t="shared" si="29" ref="M121:M126">+D121</f>
        <v>106</v>
      </c>
      <c r="N121" s="26">
        <f t="shared" si="28"/>
        <v>123</v>
      </c>
      <c r="O121" s="27">
        <f t="shared" si="26"/>
        <v>229</v>
      </c>
    </row>
    <row r="122" spans="2:15" ht="15" customHeight="1">
      <c r="B122" s="257" t="s">
        <v>25</v>
      </c>
      <c r="C122" s="23" t="s">
        <v>11</v>
      </c>
      <c r="D122" s="228">
        <v>3</v>
      </c>
      <c r="E122" s="487">
        <v>6</v>
      </c>
      <c r="F122" s="317">
        <f t="shared" si="25"/>
        <v>9</v>
      </c>
      <c r="G122" s="228"/>
      <c r="H122" s="337"/>
      <c r="I122" s="337"/>
      <c r="J122" s="228"/>
      <c r="K122" s="337"/>
      <c r="L122" s="337"/>
      <c r="M122" s="78">
        <f t="shared" si="29"/>
        <v>3</v>
      </c>
      <c r="N122" s="18">
        <f t="shared" si="28"/>
        <v>6</v>
      </c>
      <c r="O122" s="19">
        <f t="shared" si="26"/>
        <v>9</v>
      </c>
    </row>
    <row r="123" spans="2:15" ht="15" customHeight="1">
      <c r="B123" s="256"/>
      <c r="C123" s="23" t="s">
        <v>84</v>
      </c>
      <c r="D123" s="228">
        <v>53</v>
      </c>
      <c r="E123" s="337">
        <v>170</v>
      </c>
      <c r="F123" s="317">
        <f t="shared" si="25"/>
        <v>223</v>
      </c>
      <c r="G123" s="228"/>
      <c r="H123" s="337"/>
      <c r="I123" s="318"/>
      <c r="J123" s="228"/>
      <c r="K123" s="337"/>
      <c r="L123" s="318"/>
      <c r="M123" s="77">
        <f t="shared" si="29"/>
        <v>53</v>
      </c>
      <c r="N123" s="79">
        <f t="shared" si="28"/>
        <v>170</v>
      </c>
      <c r="O123" s="19">
        <f t="shared" si="26"/>
        <v>223</v>
      </c>
    </row>
    <row r="124" spans="2:15" ht="15" customHeight="1">
      <c r="B124" s="257"/>
      <c r="C124" s="131" t="s">
        <v>85</v>
      </c>
      <c r="D124" s="228">
        <v>15</v>
      </c>
      <c r="E124" s="337">
        <v>57</v>
      </c>
      <c r="F124" s="317">
        <f>SUM(D124:E124)</f>
        <v>72</v>
      </c>
      <c r="G124" s="463"/>
      <c r="H124" s="464"/>
      <c r="I124" s="464"/>
      <c r="J124" s="463"/>
      <c r="K124" s="464"/>
      <c r="L124" s="464"/>
      <c r="M124" s="17">
        <f t="shared" si="29"/>
        <v>15</v>
      </c>
      <c r="N124" s="18">
        <f t="shared" si="28"/>
        <v>57</v>
      </c>
      <c r="O124" s="19">
        <f t="shared" si="26"/>
        <v>72</v>
      </c>
    </row>
    <row r="125" spans="2:15" ht="15" customHeight="1">
      <c r="B125" s="256"/>
      <c r="C125" s="23" t="s">
        <v>86</v>
      </c>
      <c r="D125" s="228">
        <v>3</v>
      </c>
      <c r="E125" s="337">
        <v>4</v>
      </c>
      <c r="F125" s="317">
        <f t="shared" si="25"/>
        <v>7</v>
      </c>
      <c r="G125" s="463"/>
      <c r="H125" s="464"/>
      <c r="I125" s="483"/>
      <c r="J125" s="463"/>
      <c r="K125" s="464"/>
      <c r="L125" s="483"/>
      <c r="M125" s="17">
        <f t="shared" si="29"/>
        <v>3</v>
      </c>
      <c r="N125" s="18">
        <f t="shared" si="28"/>
        <v>4</v>
      </c>
      <c r="O125" s="19">
        <f t="shared" si="26"/>
        <v>7</v>
      </c>
    </row>
    <row r="126" spans="2:15" ht="15" customHeight="1" thickBot="1">
      <c r="B126" s="257"/>
      <c r="C126" s="23" t="s">
        <v>87</v>
      </c>
      <c r="D126" s="228">
        <v>45</v>
      </c>
      <c r="E126" s="337">
        <v>149</v>
      </c>
      <c r="F126" s="317">
        <f t="shared" si="25"/>
        <v>194</v>
      </c>
      <c r="G126" s="463"/>
      <c r="H126" s="464"/>
      <c r="I126" s="464"/>
      <c r="J126" s="463"/>
      <c r="K126" s="464"/>
      <c r="L126" s="464"/>
      <c r="M126" s="78">
        <f t="shared" si="29"/>
        <v>45</v>
      </c>
      <c r="N126" s="80">
        <f t="shared" si="28"/>
        <v>149</v>
      </c>
      <c r="O126" s="19">
        <f t="shared" si="26"/>
        <v>194</v>
      </c>
    </row>
    <row r="127" spans="2:15" ht="15" customHeight="1" thickBot="1">
      <c r="B127" s="258"/>
      <c r="C127" s="28" t="s">
        <v>29</v>
      </c>
      <c r="D127" s="248">
        <f>SUM(D116:D126)</f>
        <v>489</v>
      </c>
      <c r="E127" s="249">
        <f>SUM(E116:E126)</f>
        <v>1039</v>
      </c>
      <c r="F127" s="315">
        <f t="shared" si="25"/>
        <v>1528</v>
      </c>
      <c r="G127" s="248"/>
      <c r="H127" s="249"/>
      <c r="I127" s="249"/>
      <c r="J127" s="248"/>
      <c r="K127" s="249"/>
      <c r="L127" s="249"/>
      <c r="M127" s="175">
        <f>SUM(M116:M126)</f>
        <v>489</v>
      </c>
      <c r="N127" s="176">
        <f>SUM(N116:N126)</f>
        <v>1039</v>
      </c>
      <c r="O127" s="174">
        <f t="shared" si="26"/>
        <v>1528</v>
      </c>
    </row>
    <row r="128" spans="2:15" ht="15" customHeight="1">
      <c r="B128" s="270"/>
      <c r="C128" s="81" t="s">
        <v>187</v>
      </c>
      <c r="D128" s="245">
        <v>28</v>
      </c>
      <c r="E128" s="434">
        <v>9</v>
      </c>
      <c r="F128" s="127">
        <f t="shared" si="25"/>
        <v>37</v>
      </c>
      <c r="G128" s="488"/>
      <c r="H128" s="489"/>
      <c r="I128" s="489"/>
      <c r="J128" s="488"/>
      <c r="K128" s="489"/>
      <c r="L128" s="489"/>
      <c r="M128" s="82">
        <f aca="true" t="shared" si="30" ref="M128:N132">+D128</f>
        <v>28</v>
      </c>
      <c r="N128" s="83">
        <f t="shared" si="30"/>
        <v>9</v>
      </c>
      <c r="O128" s="84">
        <f aca="true" t="shared" si="31" ref="O128:O138">SUM(M128:N128)</f>
        <v>37</v>
      </c>
    </row>
    <row r="129" spans="2:15" ht="15" customHeight="1">
      <c r="B129" s="271" t="s">
        <v>225</v>
      </c>
      <c r="C129" s="85" t="s">
        <v>88</v>
      </c>
      <c r="D129" s="228">
        <v>25</v>
      </c>
      <c r="E129" s="321"/>
      <c r="F129" s="127">
        <f t="shared" si="25"/>
        <v>25</v>
      </c>
      <c r="G129" s="30"/>
      <c r="H129" s="321"/>
      <c r="I129" s="321"/>
      <c r="J129" s="228">
        <v>35</v>
      </c>
      <c r="K129" s="247"/>
      <c r="L129" s="124">
        <f>+J129+K129</f>
        <v>35</v>
      </c>
      <c r="M129" s="87">
        <f>+D129+J129</f>
        <v>60</v>
      </c>
      <c r="N129" s="234">
        <f>+E129+K129</f>
        <v>0</v>
      </c>
      <c r="O129" s="84">
        <f t="shared" si="31"/>
        <v>60</v>
      </c>
    </row>
    <row r="130" spans="2:15" ht="15" customHeight="1">
      <c r="B130" s="271" t="s">
        <v>172</v>
      </c>
      <c r="C130" s="166" t="s">
        <v>90</v>
      </c>
      <c r="D130" s="228">
        <v>28</v>
      </c>
      <c r="E130" s="436">
        <v>33</v>
      </c>
      <c r="F130" s="124">
        <f t="shared" si="25"/>
        <v>61</v>
      </c>
      <c r="G130" s="17"/>
      <c r="H130" s="247"/>
      <c r="I130" s="247"/>
      <c r="J130" s="17"/>
      <c r="K130" s="247"/>
      <c r="L130" s="247"/>
      <c r="M130" s="39">
        <f t="shared" si="30"/>
        <v>28</v>
      </c>
      <c r="N130" s="168">
        <f t="shared" si="30"/>
        <v>33</v>
      </c>
      <c r="O130" s="41">
        <f t="shared" si="31"/>
        <v>61</v>
      </c>
    </row>
    <row r="131" spans="2:15" ht="15" customHeight="1">
      <c r="B131" s="271" t="s">
        <v>89</v>
      </c>
      <c r="C131" s="352" t="s">
        <v>250</v>
      </c>
      <c r="D131" s="228">
        <v>14</v>
      </c>
      <c r="E131" s="337">
        <v>13</v>
      </c>
      <c r="F131" s="124">
        <f aca="true" t="shared" si="32" ref="F131:F138">SUM(D131:E131)</f>
        <v>27</v>
      </c>
      <c r="G131" s="17"/>
      <c r="H131" s="18"/>
      <c r="I131" s="457"/>
      <c r="J131" s="488"/>
      <c r="K131" s="489"/>
      <c r="L131" s="457"/>
      <c r="M131" s="39">
        <f t="shared" si="30"/>
        <v>14</v>
      </c>
      <c r="N131" s="153">
        <f t="shared" si="30"/>
        <v>13</v>
      </c>
      <c r="O131" s="217">
        <f t="shared" si="31"/>
        <v>27</v>
      </c>
    </row>
    <row r="132" spans="2:15" ht="15" customHeight="1" thickBot="1">
      <c r="B132" s="271"/>
      <c r="C132" s="219" t="s">
        <v>224</v>
      </c>
      <c r="D132" s="246">
        <v>5</v>
      </c>
      <c r="E132" s="239">
        <v>3</v>
      </c>
      <c r="F132" s="124">
        <f t="shared" si="32"/>
        <v>8</v>
      </c>
      <c r="G132" s="490"/>
      <c r="H132" s="491"/>
      <c r="I132" s="492"/>
      <c r="J132" s="25"/>
      <c r="K132" s="446"/>
      <c r="L132" s="492"/>
      <c r="M132" s="39">
        <f t="shared" si="30"/>
        <v>5</v>
      </c>
      <c r="N132" s="153">
        <f t="shared" si="30"/>
        <v>3</v>
      </c>
      <c r="O132" s="217">
        <f t="shared" si="31"/>
        <v>8</v>
      </c>
    </row>
    <row r="133" spans="2:15" ht="15" customHeight="1" thickBot="1">
      <c r="B133" s="272"/>
      <c r="C133" s="88" t="s">
        <v>14</v>
      </c>
      <c r="D133" s="366">
        <f>SUM(D128:D132)</f>
        <v>100</v>
      </c>
      <c r="E133" s="493">
        <f>SUM(E128:E132)</f>
        <v>58</v>
      </c>
      <c r="F133" s="494">
        <f t="shared" si="32"/>
        <v>158</v>
      </c>
      <c r="G133" s="495"/>
      <c r="H133" s="496"/>
      <c r="I133" s="496"/>
      <c r="J133" s="366">
        <f>SUM(J128:J132)</f>
        <v>35</v>
      </c>
      <c r="K133" s="496"/>
      <c r="L133" s="366">
        <f>SUM(L128:L132)</f>
        <v>35</v>
      </c>
      <c r="M133" s="203">
        <f>SUM(M128:M132)</f>
        <v>135</v>
      </c>
      <c r="N133" s="204">
        <f>SUM(N128:N132)</f>
        <v>58</v>
      </c>
      <c r="O133" s="205">
        <f t="shared" si="31"/>
        <v>193</v>
      </c>
    </row>
    <row r="134" spans="2:15" ht="15" customHeight="1">
      <c r="B134" s="542"/>
      <c r="C134" s="89" t="s">
        <v>91</v>
      </c>
      <c r="D134" s="6"/>
      <c r="E134" s="481">
        <v>16</v>
      </c>
      <c r="F134" s="144">
        <f t="shared" si="32"/>
        <v>16</v>
      </c>
      <c r="G134" s="6">
        <v>2</v>
      </c>
      <c r="H134" s="482">
        <v>10</v>
      </c>
      <c r="I134" s="144">
        <f>SUM(G134:H134)</f>
        <v>12</v>
      </c>
      <c r="J134" s="6"/>
      <c r="K134" s="482"/>
      <c r="L134" s="136"/>
      <c r="M134" s="90">
        <f>+D134+G134</f>
        <v>2</v>
      </c>
      <c r="N134" s="91">
        <f>+E134+H134</f>
        <v>26</v>
      </c>
      <c r="O134" s="92">
        <f t="shared" si="31"/>
        <v>28</v>
      </c>
    </row>
    <row r="135" spans="2:15" ht="15" customHeight="1">
      <c r="B135" s="271" t="s">
        <v>256</v>
      </c>
      <c r="C135" s="93" t="s">
        <v>92</v>
      </c>
      <c r="D135" s="30">
        <v>3</v>
      </c>
      <c r="E135" s="126">
        <v>11</v>
      </c>
      <c r="F135" s="127">
        <f t="shared" si="32"/>
        <v>14</v>
      </c>
      <c r="G135" s="30"/>
      <c r="H135" s="321"/>
      <c r="I135" s="323"/>
      <c r="J135" s="30"/>
      <c r="K135" s="321"/>
      <c r="L135" s="323"/>
      <c r="M135" s="21">
        <f>+D135</f>
        <v>3</v>
      </c>
      <c r="N135" s="95">
        <f>+E135+H135</f>
        <v>11</v>
      </c>
      <c r="O135" s="22">
        <f t="shared" si="31"/>
        <v>14</v>
      </c>
    </row>
    <row r="136" spans="2:15" ht="15" customHeight="1" thickBot="1">
      <c r="B136" s="271" t="s">
        <v>257</v>
      </c>
      <c r="C136" s="96" t="s">
        <v>93</v>
      </c>
      <c r="D136" s="128">
        <v>1</v>
      </c>
      <c r="E136" s="252">
        <v>7</v>
      </c>
      <c r="F136" s="130">
        <f t="shared" si="32"/>
        <v>8</v>
      </c>
      <c r="G136" s="25">
        <v>2</v>
      </c>
      <c r="H136" s="26">
        <v>6</v>
      </c>
      <c r="I136" s="339">
        <f>SUM(G136:H136)</f>
        <v>8</v>
      </c>
      <c r="J136" s="25"/>
      <c r="K136" s="26"/>
      <c r="L136" s="141"/>
      <c r="M136" s="97">
        <f>+D136+G136</f>
        <v>3</v>
      </c>
      <c r="N136" s="98">
        <f>+E136+H136</f>
        <v>13</v>
      </c>
      <c r="O136" s="99">
        <f t="shared" si="31"/>
        <v>16</v>
      </c>
    </row>
    <row r="137" spans="2:15" ht="15" customHeight="1" thickBot="1">
      <c r="B137" s="543"/>
      <c r="C137" s="235" t="s">
        <v>14</v>
      </c>
      <c r="D137" s="366">
        <f>SUM(D134:D136)</f>
        <v>4</v>
      </c>
      <c r="E137" s="493">
        <f>SUM(E134:E136)</f>
        <v>34</v>
      </c>
      <c r="F137" s="494">
        <f t="shared" si="32"/>
        <v>38</v>
      </c>
      <c r="G137" s="366">
        <f>SUM(G134:G136)</f>
        <v>4</v>
      </c>
      <c r="H137" s="493">
        <f>SUM(H134:H136)</f>
        <v>16</v>
      </c>
      <c r="I137" s="494">
        <f>SUM(G137:H137)</f>
        <v>20</v>
      </c>
      <c r="J137" s="248"/>
      <c r="K137" s="428"/>
      <c r="L137" s="428"/>
      <c r="M137" s="203">
        <f>SUM(M134:M136)</f>
        <v>8</v>
      </c>
      <c r="N137" s="204">
        <f>SUM(N134:N136)</f>
        <v>50</v>
      </c>
      <c r="O137" s="205">
        <f t="shared" si="31"/>
        <v>58</v>
      </c>
    </row>
    <row r="138" spans="2:15" ht="15" customHeight="1" thickBot="1">
      <c r="B138" s="236" t="s">
        <v>219</v>
      </c>
      <c r="C138" s="242" t="s">
        <v>263</v>
      </c>
      <c r="D138" s="497">
        <v>32</v>
      </c>
      <c r="E138" s="498">
        <v>59</v>
      </c>
      <c r="F138" s="499">
        <f t="shared" si="32"/>
        <v>91</v>
      </c>
      <c r="G138" s="500"/>
      <c r="H138" s="501"/>
      <c r="I138" s="501"/>
      <c r="J138" s="500"/>
      <c r="K138" s="501"/>
      <c r="L138" s="501"/>
      <c r="M138" s="207">
        <f>+D138</f>
        <v>32</v>
      </c>
      <c r="N138" s="208">
        <f>+E138</f>
        <v>59</v>
      </c>
      <c r="O138" s="209">
        <f t="shared" si="31"/>
        <v>91</v>
      </c>
    </row>
    <row r="139" spans="2:15" ht="19.5" customHeight="1" thickBot="1">
      <c r="B139" s="653" t="s">
        <v>94</v>
      </c>
      <c r="C139" s="653"/>
      <c r="D139" s="502">
        <f aca="true" t="shared" si="33" ref="D139:O139">+D8+D9+D10+D11+D37+D52+D58+D66+D69+D73+D77+D89+D103+D106+D109+D110+D115+D127</f>
        <v>13905</v>
      </c>
      <c r="E139" s="502">
        <f t="shared" si="33"/>
        <v>13375</v>
      </c>
      <c r="F139" s="502">
        <f t="shared" si="33"/>
        <v>27280</v>
      </c>
      <c r="G139" s="502">
        <f t="shared" si="33"/>
        <v>927</v>
      </c>
      <c r="H139" s="502">
        <f t="shared" si="33"/>
        <v>1194</v>
      </c>
      <c r="I139" s="502">
        <f t="shared" si="33"/>
        <v>2121</v>
      </c>
      <c r="J139" s="502">
        <f t="shared" si="33"/>
        <v>1293</v>
      </c>
      <c r="K139" s="502">
        <f t="shared" si="33"/>
        <v>768</v>
      </c>
      <c r="L139" s="502">
        <f t="shared" si="33"/>
        <v>2061</v>
      </c>
      <c r="M139" s="502">
        <f t="shared" si="33"/>
        <v>16125</v>
      </c>
      <c r="N139" s="502">
        <f t="shared" si="33"/>
        <v>15337</v>
      </c>
      <c r="O139" s="502">
        <f t="shared" si="33"/>
        <v>31462</v>
      </c>
    </row>
    <row r="140" spans="2:15" ht="19.5" customHeight="1" thickBot="1">
      <c r="B140" s="654" t="s">
        <v>95</v>
      </c>
      <c r="C140" s="654"/>
      <c r="D140" s="367">
        <f>+D133+D137</f>
        <v>104</v>
      </c>
      <c r="E140" s="367">
        <f aca="true" t="shared" si="34" ref="E140:O140">+E133+E137</f>
        <v>92</v>
      </c>
      <c r="F140" s="367">
        <f t="shared" si="34"/>
        <v>196</v>
      </c>
      <c r="G140" s="367">
        <f t="shared" si="34"/>
        <v>4</v>
      </c>
      <c r="H140" s="367">
        <f t="shared" si="34"/>
        <v>16</v>
      </c>
      <c r="I140" s="367">
        <f t="shared" si="34"/>
        <v>20</v>
      </c>
      <c r="J140" s="367">
        <f t="shared" si="34"/>
        <v>35</v>
      </c>
      <c r="K140" s="367">
        <f t="shared" si="34"/>
        <v>0</v>
      </c>
      <c r="L140" s="367">
        <f t="shared" si="34"/>
        <v>35</v>
      </c>
      <c r="M140" s="367">
        <f t="shared" si="34"/>
        <v>143</v>
      </c>
      <c r="N140" s="367">
        <f t="shared" si="34"/>
        <v>108</v>
      </c>
      <c r="O140" s="367">
        <f t="shared" si="34"/>
        <v>251</v>
      </c>
    </row>
    <row r="141" spans="2:15" ht="19.5" customHeight="1" thickBot="1">
      <c r="B141" s="655" t="s">
        <v>231</v>
      </c>
      <c r="C141" s="655"/>
      <c r="D141" s="503">
        <f>+D138</f>
        <v>32</v>
      </c>
      <c r="E141" s="503">
        <f>+E138</f>
        <v>59</v>
      </c>
      <c r="F141" s="503">
        <f>+F138</f>
        <v>91</v>
      </c>
      <c r="G141" s="367"/>
      <c r="H141" s="367"/>
      <c r="I141" s="367"/>
      <c r="J141" s="367"/>
      <c r="K141" s="367"/>
      <c r="L141" s="367"/>
      <c r="M141" s="369">
        <f>+M138</f>
        <v>32</v>
      </c>
      <c r="N141" s="369">
        <f>+N138</f>
        <v>59</v>
      </c>
      <c r="O141" s="368">
        <f>+O138</f>
        <v>91</v>
      </c>
    </row>
    <row r="142" spans="2:15" ht="19.5" customHeight="1" thickBot="1">
      <c r="B142" s="640" t="s">
        <v>96</v>
      </c>
      <c r="C142" s="640"/>
      <c r="D142" s="388">
        <f aca="true" t="shared" si="35" ref="D142:I142">SUM(D139:D141)</f>
        <v>14041</v>
      </c>
      <c r="E142" s="388">
        <f t="shared" si="35"/>
        <v>13526</v>
      </c>
      <c r="F142" s="388">
        <f t="shared" si="35"/>
        <v>27567</v>
      </c>
      <c r="G142" s="388">
        <f t="shared" si="35"/>
        <v>931</v>
      </c>
      <c r="H142" s="388">
        <f t="shared" si="35"/>
        <v>1210</v>
      </c>
      <c r="I142" s="388">
        <f t="shared" si="35"/>
        <v>2141</v>
      </c>
      <c r="J142" s="388">
        <f>+J139+J140+J141</f>
        <v>1328</v>
      </c>
      <c r="K142" s="388">
        <f>+K139+K140+K141</f>
        <v>768</v>
      </c>
      <c r="L142" s="388">
        <f>+L139+L140+L141</f>
        <v>2096</v>
      </c>
      <c r="M142" s="387">
        <f>SUM(M139:M141)</f>
        <v>16300</v>
      </c>
      <c r="N142" s="387">
        <f>SUM(N139:N141)</f>
        <v>15504</v>
      </c>
      <c r="O142" s="389">
        <f>SUM(O139:O141)</f>
        <v>31804</v>
      </c>
    </row>
    <row r="143" ht="19.5" customHeight="1"/>
    <row r="144" spans="2:15" ht="19.5" customHeight="1">
      <c r="B144" s="641" t="s">
        <v>10</v>
      </c>
      <c r="C144" s="641"/>
      <c r="D144" s="641"/>
      <c r="E144" s="641"/>
      <c r="F144" s="641"/>
      <c r="G144" s="641"/>
      <c r="H144" s="641"/>
      <c r="I144" s="641"/>
      <c r="J144" s="641"/>
      <c r="K144" s="641"/>
      <c r="L144" s="641"/>
      <c r="M144" s="641"/>
      <c r="N144" s="641"/>
      <c r="O144" s="641"/>
    </row>
    <row r="145" spans="2:15" ht="19.5" customHeight="1">
      <c r="B145" s="641" t="s">
        <v>0</v>
      </c>
      <c r="C145" s="641"/>
      <c r="D145" s="641"/>
      <c r="E145" s="641"/>
      <c r="F145" s="641"/>
      <c r="G145" s="641"/>
      <c r="H145" s="641"/>
      <c r="I145" s="641"/>
      <c r="J145" s="641"/>
      <c r="K145" s="641"/>
      <c r="L145" s="641"/>
      <c r="M145" s="641"/>
      <c r="N145" s="641"/>
      <c r="O145" s="641"/>
    </row>
    <row r="146" spans="2:15" ht="19.5" customHeight="1">
      <c r="B146" s="642" t="s">
        <v>310</v>
      </c>
      <c r="C146" s="642"/>
      <c r="D146" s="642"/>
      <c r="E146" s="642"/>
      <c r="F146" s="642"/>
      <c r="G146" s="642"/>
      <c r="H146" s="642"/>
      <c r="I146" s="642"/>
      <c r="J146" s="642"/>
      <c r="K146" s="642"/>
      <c r="L146" s="642"/>
      <c r="M146" s="642"/>
      <c r="N146" s="642"/>
      <c r="O146" s="642"/>
    </row>
    <row r="147" spans="2:15" ht="19.5" customHeight="1" thickBot="1">
      <c r="B147" s="100"/>
      <c r="C147" s="100"/>
      <c r="D147" s="100"/>
      <c r="E147" s="100"/>
      <c r="F147" s="100"/>
      <c r="G147" s="100"/>
      <c r="H147" s="100"/>
      <c r="I147" s="100"/>
      <c r="J147" s="100"/>
      <c r="K147" s="100"/>
      <c r="L147" s="100"/>
      <c r="M147" s="100"/>
      <c r="N147" s="100"/>
      <c r="O147" s="100"/>
    </row>
    <row r="148" spans="2:16" ht="19.5" customHeight="1" thickBot="1">
      <c r="B148" s="643" t="s">
        <v>34</v>
      </c>
      <c r="C148" s="643" t="s">
        <v>1</v>
      </c>
      <c r="D148" s="645" t="s">
        <v>2</v>
      </c>
      <c r="E148" s="646"/>
      <c r="F148" s="646"/>
      <c r="G148" s="645" t="s">
        <v>3</v>
      </c>
      <c r="H148" s="646"/>
      <c r="I148" s="646"/>
      <c r="J148" s="650" t="s">
        <v>229</v>
      </c>
      <c r="K148" s="651"/>
      <c r="L148" s="652"/>
      <c r="M148" s="647" t="s">
        <v>4</v>
      </c>
      <c r="N148" s="648"/>
      <c r="O148" s="649"/>
      <c r="P148" s="2"/>
    </row>
    <row r="149" spans="2:15" ht="25.5" customHeight="1" thickBot="1">
      <c r="B149" s="644"/>
      <c r="C149" s="644"/>
      <c r="D149" s="101" t="s">
        <v>5</v>
      </c>
      <c r="E149" s="102" t="s">
        <v>6</v>
      </c>
      <c r="F149" s="103" t="s">
        <v>7</v>
      </c>
      <c r="G149" s="101" t="s">
        <v>5</v>
      </c>
      <c r="H149" s="102" t="s">
        <v>6</v>
      </c>
      <c r="I149" s="103" t="s">
        <v>7</v>
      </c>
      <c r="J149" s="200" t="s">
        <v>5</v>
      </c>
      <c r="K149" s="201" t="s">
        <v>6</v>
      </c>
      <c r="L149" s="202" t="s">
        <v>7</v>
      </c>
      <c r="M149" s="184" t="s">
        <v>5</v>
      </c>
      <c r="N149" s="185" t="s">
        <v>6</v>
      </c>
      <c r="O149" s="186" t="s">
        <v>7</v>
      </c>
    </row>
    <row r="150" spans="2:15" ht="15" customHeight="1" thickBot="1">
      <c r="B150" s="273" t="s">
        <v>97</v>
      </c>
      <c r="C150" s="104" t="s">
        <v>295</v>
      </c>
      <c r="D150" s="504">
        <v>112</v>
      </c>
      <c r="E150" s="505">
        <v>91</v>
      </c>
      <c r="F150" s="231">
        <f aca="true" t="shared" si="36" ref="F150:F158">SUM(D150:E150)</f>
        <v>203</v>
      </c>
      <c r="G150" s="230"/>
      <c r="H150" s="505"/>
      <c r="I150" s="231"/>
      <c r="J150" s="230"/>
      <c r="K150" s="505"/>
      <c r="L150" s="231"/>
      <c r="M150" s="187">
        <f>+D150</f>
        <v>112</v>
      </c>
      <c r="N150" s="188">
        <f>+E150</f>
        <v>91</v>
      </c>
      <c r="O150" s="189">
        <f aca="true" t="shared" si="37" ref="O150:O176">SUM(M150:N150)</f>
        <v>203</v>
      </c>
    </row>
    <row r="151" spans="2:15" ht="15" customHeight="1">
      <c r="B151" s="274"/>
      <c r="C151" s="156" t="s">
        <v>198</v>
      </c>
      <c r="D151" s="67">
        <v>67</v>
      </c>
      <c r="E151" s="506">
        <v>60</v>
      </c>
      <c r="F151" s="144">
        <f>SUM(D151:E151)</f>
        <v>127</v>
      </c>
      <c r="G151" s="507"/>
      <c r="H151" s="508"/>
      <c r="I151" s="509"/>
      <c r="J151" s="370">
        <v>41</v>
      </c>
      <c r="K151" s="371">
        <v>82</v>
      </c>
      <c r="L151" s="144">
        <f>+J151+K151</f>
        <v>123</v>
      </c>
      <c r="M151" s="66">
        <f aca="true" t="shared" si="38" ref="M151:O154">+D151+G151+J151</f>
        <v>108</v>
      </c>
      <c r="N151" s="375">
        <f t="shared" si="38"/>
        <v>142</v>
      </c>
      <c r="O151" s="374">
        <f t="shared" si="38"/>
        <v>250</v>
      </c>
    </row>
    <row r="152" spans="2:15" ht="15" customHeight="1">
      <c r="B152" s="275"/>
      <c r="C152" s="220" t="s">
        <v>184</v>
      </c>
      <c r="D152" s="245">
        <v>27</v>
      </c>
      <c r="E152" s="356">
        <v>105</v>
      </c>
      <c r="F152" s="127">
        <f t="shared" si="36"/>
        <v>132</v>
      </c>
      <c r="G152" s="245">
        <v>1</v>
      </c>
      <c r="H152" s="356">
        <v>15</v>
      </c>
      <c r="I152" s="127">
        <f>SUM(G152:H152)</f>
        <v>16</v>
      </c>
      <c r="J152" s="510"/>
      <c r="K152" s="511"/>
      <c r="L152" s="512"/>
      <c r="M152" s="167">
        <f t="shared" si="38"/>
        <v>28</v>
      </c>
      <c r="N152" s="222">
        <f t="shared" si="38"/>
        <v>120</v>
      </c>
      <c r="O152" s="377">
        <f t="shared" si="38"/>
        <v>148</v>
      </c>
    </row>
    <row r="153" spans="2:15" ht="15" customHeight="1">
      <c r="B153" s="257" t="s">
        <v>99</v>
      </c>
      <c r="C153" s="114" t="s">
        <v>98</v>
      </c>
      <c r="D153" s="245">
        <v>75</v>
      </c>
      <c r="E153" s="434">
        <v>97</v>
      </c>
      <c r="F153" s="513">
        <f t="shared" si="36"/>
        <v>172</v>
      </c>
      <c r="G153" s="125">
        <v>30</v>
      </c>
      <c r="H153" s="126">
        <v>82</v>
      </c>
      <c r="I153" s="127">
        <f aca="true" t="shared" si="39" ref="I153:I160">SUM(G153:H153)</f>
        <v>112</v>
      </c>
      <c r="J153" s="514"/>
      <c r="K153" s="515"/>
      <c r="L153" s="516"/>
      <c r="M153" s="167">
        <f t="shared" si="38"/>
        <v>105</v>
      </c>
      <c r="N153" s="222">
        <f t="shared" si="38"/>
        <v>179</v>
      </c>
      <c r="O153" s="377">
        <f t="shared" si="38"/>
        <v>284</v>
      </c>
    </row>
    <row r="154" spans="2:15" ht="15" customHeight="1" thickBot="1">
      <c r="B154" s="257" t="s">
        <v>101</v>
      </c>
      <c r="C154" s="142" t="s">
        <v>100</v>
      </c>
      <c r="D154" s="228">
        <v>55</v>
      </c>
      <c r="E154" s="436">
        <v>96</v>
      </c>
      <c r="F154" s="517">
        <f t="shared" si="36"/>
        <v>151</v>
      </c>
      <c r="G154" s="123">
        <v>42</v>
      </c>
      <c r="H154" s="59">
        <v>90</v>
      </c>
      <c r="I154" s="124">
        <f t="shared" si="39"/>
        <v>132</v>
      </c>
      <c r="J154" s="372">
        <v>113</v>
      </c>
      <c r="K154" s="373">
        <v>189</v>
      </c>
      <c r="L154" s="339">
        <f>+J154+K154</f>
        <v>302</v>
      </c>
      <c r="M154" s="218">
        <f t="shared" si="38"/>
        <v>210</v>
      </c>
      <c r="N154" s="376">
        <f t="shared" si="38"/>
        <v>375</v>
      </c>
      <c r="O154" s="378">
        <f t="shared" si="38"/>
        <v>585</v>
      </c>
    </row>
    <row r="155" spans="2:15" ht="15" customHeight="1" thickBot="1">
      <c r="B155" s="276"/>
      <c r="C155" s="111" t="s">
        <v>102</v>
      </c>
      <c r="D155" s="248">
        <f>SUM(D151:D154)</f>
        <v>224</v>
      </c>
      <c r="E155" s="249">
        <f>SUM(E151:E154)</f>
        <v>358</v>
      </c>
      <c r="F155" s="150">
        <f t="shared" si="36"/>
        <v>582</v>
      </c>
      <c r="G155" s="248">
        <f>SUM(G151:G154)</f>
        <v>73</v>
      </c>
      <c r="H155" s="249">
        <f>SUM(H151:H154)</f>
        <v>187</v>
      </c>
      <c r="I155" s="150">
        <f t="shared" si="39"/>
        <v>260</v>
      </c>
      <c r="J155" s="248">
        <f>SUM(J151:J154)</f>
        <v>154</v>
      </c>
      <c r="K155" s="248">
        <f>SUM(K151:K154)</f>
        <v>271</v>
      </c>
      <c r="L155" s="248">
        <f>SUM(L151:L154)</f>
        <v>425</v>
      </c>
      <c r="M155" s="177">
        <f>SUM(M151:M154)</f>
        <v>451</v>
      </c>
      <c r="N155" s="190">
        <f>SUM(N151:N154)</f>
        <v>816</v>
      </c>
      <c r="O155" s="191">
        <f>SUM(M155:N155)</f>
        <v>1267</v>
      </c>
    </row>
    <row r="156" spans="2:15" ht="15" customHeight="1">
      <c r="B156" s="277"/>
      <c r="C156" s="112" t="s">
        <v>103</v>
      </c>
      <c r="D156" s="6">
        <v>26</v>
      </c>
      <c r="E156" s="349">
        <v>85</v>
      </c>
      <c r="F156" s="144">
        <f t="shared" si="36"/>
        <v>111</v>
      </c>
      <c r="G156" s="518">
        <v>2</v>
      </c>
      <c r="H156" s="50">
        <v>13</v>
      </c>
      <c r="I156" s="144">
        <f t="shared" si="39"/>
        <v>15</v>
      </c>
      <c r="J156" s="518"/>
      <c r="K156" s="50"/>
      <c r="L156" s="144"/>
      <c r="M156" s="90">
        <f>+D156+G156</f>
        <v>28</v>
      </c>
      <c r="N156" s="91">
        <f>+E156+H156</f>
        <v>98</v>
      </c>
      <c r="O156" s="113">
        <f t="shared" si="37"/>
        <v>126</v>
      </c>
    </row>
    <row r="157" spans="2:15" ht="15" customHeight="1">
      <c r="B157" s="277"/>
      <c r="C157" s="226" t="s">
        <v>252</v>
      </c>
      <c r="D157" s="30">
        <v>13</v>
      </c>
      <c r="E157" s="321">
        <v>78</v>
      </c>
      <c r="F157" s="127">
        <f t="shared" si="36"/>
        <v>91</v>
      </c>
      <c r="G157" s="125"/>
      <c r="H157" s="126"/>
      <c r="I157" s="127"/>
      <c r="J157" s="125"/>
      <c r="K157" s="126"/>
      <c r="L157" s="127"/>
      <c r="M157" s="21">
        <f>+D157+G157</f>
        <v>13</v>
      </c>
      <c r="N157" s="95">
        <f>+E157+H157</f>
        <v>78</v>
      </c>
      <c r="O157" s="106">
        <f t="shared" si="37"/>
        <v>91</v>
      </c>
    </row>
    <row r="158" spans="2:15" ht="15" customHeight="1">
      <c r="B158" s="257" t="s">
        <v>104</v>
      </c>
      <c r="C158" s="107" t="s">
        <v>105</v>
      </c>
      <c r="D158" s="17">
        <v>16</v>
      </c>
      <c r="E158" s="247">
        <v>12</v>
      </c>
      <c r="F158" s="124">
        <f t="shared" si="36"/>
        <v>28</v>
      </c>
      <c r="G158" s="123">
        <v>1</v>
      </c>
      <c r="H158" s="59">
        <v>12</v>
      </c>
      <c r="I158" s="124">
        <f t="shared" si="39"/>
        <v>13</v>
      </c>
      <c r="J158" s="123"/>
      <c r="K158" s="59"/>
      <c r="L158" s="124"/>
      <c r="M158" s="16">
        <f>D158+G158</f>
        <v>17</v>
      </c>
      <c r="N158" s="108">
        <f>E158+H158</f>
        <v>24</v>
      </c>
      <c r="O158" s="110">
        <f t="shared" si="37"/>
        <v>41</v>
      </c>
    </row>
    <row r="159" spans="2:15" ht="15" customHeight="1">
      <c r="B159" s="257" t="s">
        <v>106</v>
      </c>
      <c r="C159" s="117" t="s">
        <v>107</v>
      </c>
      <c r="D159" s="17">
        <v>29</v>
      </c>
      <c r="E159" s="247">
        <v>69</v>
      </c>
      <c r="F159" s="124">
        <f aca="true" t="shared" si="40" ref="F159:F188">SUM(D159:E159)</f>
        <v>98</v>
      </c>
      <c r="G159" s="123"/>
      <c r="H159" s="59"/>
      <c r="I159" s="124"/>
      <c r="J159" s="123"/>
      <c r="K159" s="59"/>
      <c r="L159" s="124"/>
      <c r="M159" s="16">
        <f>+D159+G159</f>
        <v>29</v>
      </c>
      <c r="N159" s="116">
        <f>+E159+H159</f>
        <v>69</v>
      </c>
      <c r="O159" s="110">
        <f t="shared" si="37"/>
        <v>98</v>
      </c>
    </row>
    <row r="160" spans="2:15" ht="15" customHeight="1" thickBot="1">
      <c r="B160" s="257"/>
      <c r="C160" s="119" t="s">
        <v>110</v>
      </c>
      <c r="D160" s="17">
        <v>40</v>
      </c>
      <c r="E160" s="247">
        <v>30</v>
      </c>
      <c r="F160" s="124">
        <f t="shared" si="40"/>
        <v>70</v>
      </c>
      <c r="G160" s="17">
        <v>3</v>
      </c>
      <c r="H160" s="247">
        <v>3</v>
      </c>
      <c r="I160" s="124">
        <f t="shared" si="39"/>
        <v>6</v>
      </c>
      <c r="J160" s="123"/>
      <c r="K160" s="59"/>
      <c r="L160" s="124"/>
      <c r="M160" s="16">
        <f>+D160+G160</f>
        <v>43</v>
      </c>
      <c r="N160" s="116">
        <f>+E160+H160</f>
        <v>33</v>
      </c>
      <c r="O160" s="110">
        <f t="shared" si="37"/>
        <v>76</v>
      </c>
    </row>
    <row r="161" spans="2:15" ht="15" customHeight="1" thickBot="1">
      <c r="B161" s="278"/>
      <c r="C161" s="120" t="s">
        <v>14</v>
      </c>
      <c r="D161" s="504">
        <f>SUM(D156:D160)</f>
        <v>124</v>
      </c>
      <c r="E161" s="504">
        <f>SUM(E156:E160)</f>
        <v>274</v>
      </c>
      <c r="F161" s="231">
        <f>SUM(D161:E161)</f>
        <v>398</v>
      </c>
      <c r="G161" s="230">
        <f>SUM(G156:G160)</f>
        <v>6</v>
      </c>
      <c r="H161" s="230">
        <f>SUM(H156:H160)</f>
        <v>28</v>
      </c>
      <c r="I161" s="231">
        <f>SUM(G161:H161)</f>
        <v>34</v>
      </c>
      <c r="J161" s="230"/>
      <c r="K161" s="519"/>
      <c r="L161" s="231"/>
      <c r="M161" s="192">
        <f>SUM(M156:M160)</f>
        <v>130</v>
      </c>
      <c r="N161" s="192">
        <f>SUM(N156:N160)</f>
        <v>302</v>
      </c>
      <c r="O161" s="194">
        <f t="shared" si="37"/>
        <v>432</v>
      </c>
    </row>
    <row r="162" spans="2:15" ht="15" customHeight="1" thickBot="1">
      <c r="B162" s="274" t="s">
        <v>301</v>
      </c>
      <c r="C162" s="64" t="s">
        <v>302</v>
      </c>
      <c r="D162" s="544">
        <v>22</v>
      </c>
      <c r="E162" s="545">
        <v>68</v>
      </c>
      <c r="F162" s="546">
        <f>+D162+E162</f>
        <v>90</v>
      </c>
      <c r="G162" s="547"/>
      <c r="H162" s="545"/>
      <c r="I162" s="546"/>
      <c r="J162" s="547"/>
      <c r="K162" s="545"/>
      <c r="L162" s="546"/>
      <c r="M162" s="548">
        <f>+D162</f>
        <v>22</v>
      </c>
      <c r="N162" s="548">
        <f>+E162</f>
        <v>68</v>
      </c>
      <c r="O162" s="549">
        <f>+M162+N162</f>
        <v>90</v>
      </c>
    </row>
    <row r="163" spans="2:15" ht="15" customHeight="1">
      <c r="B163" s="279"/>
      <c r="C163" s="162" t="s">
        <v>111</v>
      </c>
      <c r="D163" s="67">
        <v>109</v>
      </c>
      <c r="E163" s="506">
        <v>69</v>
      </c>
      <c r="F163" s="144">
        <f t="shared" si="40"/>
        <v>178</v>
      </c>
      <c r="G163" s="433">
        <v>64</v>
      </c>
      <c r="H163" s="506">
        <v>68</v>
      </c>
      <c r="I163" s="144">
        <f>SUM(G163:H163)</f>
        <v>132</v>
      </c>
      <c r="J163" s="433"/>
      <c r="K163" s="506"/>
      <c r="L163" s="144"/>
      <c r="M163" s="34">
        <f aca="true" t="shared" si="41" ref="M163:N166">+D163+G163</f>
        <v>173</v>
      </c>
      <c r="N163" s="121">
        <f t="shared" si="41"/>
        <v>137</v>
      </c>
      <c r="O163" s="33">
        <f t="shared" si="37"/>
        <v>310</v>
      </c>
    </row>
    <row r="164" spans="2:15" ht="15" customHeight="1">
      <c r="B164" s="278"/>
      <c r="C164" s="223" t="s">
        <v>251</v>
      </c>
      <c r="D164" s="245">
        <v>26</v>
      </c>
      <c r="E164" s="356">
        <v>75</v>
      </c>
      <c r="F164" s="127">
        <f t="shared" si="40"/>
        <v>101</v>
      </c>
      <c r="G164" s="355">
        <v>5</v>
      </c>
      <c r="H164" s="356">
        <v>11</v>
      </c>
      <c r="I164" s="127">
        <f>SUM(G164:H164)</f>
        <v>16</v>
      </c>
      <c r="J164" s="355"/>
      <c r="K164" s="356"/>
      <c r="L164" s="127"/>
      <c r="M164" s="225">
        <f t="shared" si="41"/>
        <v>31</v>
      </c>
      <c r="N164" s="224">
        <f t="shared" si="41"/>
        <v>86</v>
      </c>
      <c r="O164" s="38">
        <f t="shared" si="37"/>
        <v>117</v>
      </c>
    </row>
    <row r="165" spans="2:15" ht="15" customHeight="1">
      <c r="B165" s="257" t="s">
        <v>112</v>
      </c>
      <c r="C165" s="114" t="s">
        <v>103</v>
      </c>
      <c r="D165" s="245">
        <v>40</v>
      </c>
      <c r="E165" s="434">
        <v>155</v>
      </c>
      <c r="F165" s="513">
        <f t="shared" si="40"/>
        <v>195</v>
      </c>
      <c r="G165" s="125">
        <v>10</v>
      </c>
      <c r="H165" s="126">
        <v>43</v>
      </c>
      <c r="I165" s="127">
        <f aca="true" t="shared" si="42" ref="I165:I173">SUM(G165:H165)</f>
        <v>53</v>
      </c>
      <c r="J165" s="125"/>
      <c r="K165" s="126"/>
      <c r="L165" s="127"/>
      <c r="M165" s="105">
        <f t="shared" si="41"/>
        <v>50</v>
      </c>
      <c r="N165" s="94">
        <f t="shared" si="41"/>
        <v>198</v>
      </c>
      <c r="O165" s="86">
        <f t="shared" si="37"/>
        <v>248</v>
      </c>
    </row>
    <row r="166" spans="2:15" ht="15" customHeight="1">
      <c r="B166" s="257" t="s">
        <v>113</v>
      </c>
      <c r="C166" s="163" t="s">
        <v>198</v>
      </c>
      <c r="D166" s="69">
        <v>85</v>
      </c>
      <c r="E166" s="477">
        <v>70</v>
      </c>
      <c r="F166" s="263">
        <f>SUM(D166:E166)</f>
        <v>155</v>
      </c>
      <c r="G166" s="128">
        <v>36</v>
      </c>
      <c r="H166" s="129">
        <v>47</v>
      </c>
      <c r="I166" s="127">
        <f t="shared" si="42"/>
        <v>83</v>
      </c>
      <c r="J166" s="128"/>
      <c r="K166" s="129"/>
      <c r="L166" s="130"/>
      <c r="M166" s="105">
        <f t="shared" si="41"/>
        <v>121</v>
      </c>
      <c r="N166" s="94">
        <f t="shared" si="41"/>
        <v>117</v>
      </c>
      <c r="O166" s="115">
        <f>SUM(M166:N166)</f>
        <v>238</v>
      </c>
    </row>
    <row r="167" spans="2:15" ht="15" customHeight="1">
      <c r="B167" s="257" t="s">
        <v>101</v>
      </c>
      <c r="C167" s="142" t="s">
        <v>105</v>
      </c>
      <c r="D167" s="228">
        <v>99</v>
      </c>
      <c r="E167" s="436">
        <v>119</v>
      </c>
      <c r="F167" s="520">
        <f t="shared" si="40"/>
        <v>218</v>
      </c>
      <c r="G167" s="123">
        <v>14</v>
      </c>
      <c r="H167" s="59">
        <v>28</v>
      </c>
      <c r="I167" s="124">
        <f t="shared" si="42"/>
        <v>42</v>
      </c>
      <c r="J167" s="123"/>
      <c r="K167" s="59"/>
      <c r="L167" s="124"/>
      <c r="M167" s="108">
        <f>+D167+G167</f>
        <v>113</v>
      </c>
      <c r="N167" s="109">
        <f>+E167+H167</f>
        <v>147</v>
      </c>
      <c r="O167" s="110">
        <f t="shared" si="37"/>
        <v>260</v>
      </c>
    </row>
    <row r="168" spans="2:15" ht="15" customHeight="1" thickBot="1">
      <c r="B168" s="257"/>
      <c r="C168" s="164" t="s">
        <v>220</v>
      </c>
      <c r="D168" s="69">
        <v>93</v>
      </c>
      <c r="E168" s="477">
        <v>72</v>
      </c>
      <c r="F168" s="263">
        <f t="shared" si="40"/>
        <v>165</v>
      </c>
      <c r="G168" s="128">
        <v>80</v>
      </c>
      <c r="H168" s="129">
        <v>59</v>
      </c>
      <c r="I168" s="130">
        <f>SUM(G168:H168)</f>
        <v>139</v>
      </c>
      <c r="J168" s="128"/>
      <c r="K168" s="129"/>
      <c r="L168" s="130"/>
      <c r="M168" s="158">
        <f>+D168+G168</f>
        <v>173</v>
      </c>
      <c r="N168" s="159">
        <f>+E168+H168</f>
        <v>131</v>
      </c>
      <c r="O168" s="115">
        <f>SUM(M168:N168)</f>
        <v>304</v>
      </c>
    </row>
    <row r="169" spans="2:15" ht="15" customHeight="1" thickBot="1">
      <c r="B169" s="276"/>
      <c r="C169" s="111" t="s">
        <v>102</v>
      </c>
      <c r="D169" s="248">
        <f>SUM(D163:D168)</f>
        <v>452</v>
      </c>
      <c r="E169" s="249">
        <f>SUM(E163:E168)</f>
        <v>560</v>
      </c>
      <c r="F169" s="150">
        <f>SUM(D169:E169)</f>
        <v>1012</v>
      </c>
      <c r="G169" s="248">
        <f>SUM(G163:G168)</f>
        <v>209</v>
      </c>
      <c r="H169" s="313">
        <f>SUM(H163:H168)</f>
        <v>256</v>
      </c>
      <c r="I169" s="150">
        <f>SUM(G169:H169)</f>
        <v>465</v>
      </c>
      <c r="J169" s="248"/>
      <c r="K169" s="313"/>
      <c r="L169" s="150"/>
      <c r="M169" s="177">
        <f>SUM(M163:M168)</f>
        <v>661</v>
      </c>
      <c r="N169" s="190">
        <f>SUM(N163:N168)</f>
        <v>816</v>
      </c>
      <c r="O169" s="191">
        <f>SUM(M169:N169)</f>
        <v>1477</v>
      </c>
    </row>
    <row r="170" spans="2:16" s="2" customFormat="1" ht="15" customHeight="1">
      <c r="B170" s="257"/>
      <c r="C170" s="114" t="s">
        <v>211</v>
      </c>
      <c r="D170" s="30">
        <v>88</v>
      </c>
      <c r="E170" s="321">
        <v>43</v>
      </c>
      <c r="F170" s="127">
        <f t="shared" si="40"/>
        <v>131</v>
      </c>
      <c r="G170" s="125">
        <v>23</v>
      </c>
      <c r="H170" s="126">
        <v>38</v>
      </c>
      <c r="I170" s="127">
        <f t="shared" si="42"/>
        <v>61</v>
      </c>
      <c r="J170" s="125">
        <v>51</v>
      </c>
      <c r="K170" s="126">
        <v>62</v>
      </c>
      <c r="L170" s="127">
        <f>+J170+K170</f>
        <v>113</v>
      </c>
      <c r="M170" s="90">
        <f>+D170+G170+J170</f>
        <v>162</v>
      </c>
      <c r="N170" s="105">
        <f>+E170+H170+K170</f>
        <v>143</v>
      </c>
      <c r="O170" s="106">
        <f t="shared" si="37"/>
        <v>305</v>
      </c>
      <c r="P170"/>
    </row>
    <row r="171" spans="2:15" ht="15" customHeight="1">
      <c r="B171" s="564"/>
      <c r="C171" s="114" t="s">
        <v>185</v>
      </c>
      <c r="D171" s="30">
        <v>28</v>
      </c>
      <c r="E171" s="321">
        <v>57</v>
      </c>
      <c r="F171" s="127">
        <f>SUM(D171:E171)</f>
        <v>85</v>
      </c>
      <c r="G171" s="125"/>
      <c r="H171" s="126"/>
      <c r="I171" s="124"/>
      <c r="J171" s="125"/>
      <c r="K171" s="126"/>
      <c r="L171" s="127"/>
      <c r="M171" s="21">
        <f aca="true" t="shared" si="43" ref="M171:M176">+D171+G171+J171</f>
        <v>28</v>
      </c>
      <c r="N171" s="105">
        <f aca="true" t="shared" si="44" ref="N171:N176">+E171+H171+K171</f>
        <v>57</v>
      </c>
      <c r="O171" s="106">
        <f>SUM(M171:N171)</f>
        <v>85</v>
      </c>
    </row>
    <row r="172" spans="2:15" ht="15" customHeight="1">
      <c r="B172" s="257" t="s">
        <v>114</v>
      </c>
      <c r="C172" s="23" t="s">
        <v>115</v>
      </c>
      <c r="D172" s="17">
        <v>175</v>
      </c>
      <c r="E172" s="247">
        <v>50</v>
      </c>
      <c r="F172" s="124">
        <f t="shared" si="40"/>
        <v>225</v>
      </c>
      <c r="G172" s="123">
        <v>145</v>
      </c>
      <c r="H172" s="59">
        <v>60</v>
      </c>
      <c r="I172" s="124">
        <f t="shared" si="42"/>
        <v>205</v>
      </c>
      <c r="J172" s="123"/>
      <c r="K172" s="59"/>
      <c r="L172" s="124"/>
      <c r="M172" s="21">
        <f t="shared" si="43"/>
        <v>320</v>
      </c>
      <c r="N172" s="105">
        <f t="shared" si="44"/>
        <v>110</v>
      </c>
      <c r="O172" s="110">
        <f t="shared" si="37"/>
        <v>430</v>
      </c>
    </row>
    <row r="173" spans="2:15" ht="15" customHeight="1">
      <c r="B173" s="257" t="s">
        <v>106</v>
      </c>
      <c r="C173" s="20" t="s">
        <v>116</v>
      </c>
      <c r="D173" s="30">
        <v>6</v>
      </c>
      <c r="E173" s="321">
        <v>7</v>
      </c>
      <c r="F173" s="127">
        <f t="shared" si="40"/>
        <v>13</v>
      </c>
      <c r="G173" s="125"/>
      <c r="H173" s="126">
        <v>1</v>
      </c>
      <c r="I173" s="127">
        <f t="shared" si="42"/>
        <v>1</v>
      </c>
      <c r="J173" s="125"/>
      <c r="K173" s="126"/>
      <c r="L173" s="127"/>
      <c r="M173" s="21">
        <f t="shared" si="43"/>
        <v>6</v>
      </c>
      <c r="N173" s="105">
        <f t="shared" si="44"/>
        <v>8</v>
      </c>
      <c r="O173" s="106">
        <f t="shared" si="37"/>
        <v>14</v>
      </c>
    </row>
    <row r="174" spans="2:15" ht="15" customHeight="1">
      <c r="B174" s="257" t="s">
        <v>109</v>
      </c>
      <c r="C174" s="23" t="s">
        <v>279</v>
      </c>
      <c r="D174" s="17">
        <v>68</v>
      </c>
      <c r="E174" s="247">
        <v>66</v>
      </c>
      <c r="F174" s="124">
        <f t="shared" si="40"/>
        <v>134</v>
      </c>
      <c r="G174" s="123"/>
      <c r="H174" s="59"/>
      <c r="I174" s="124"/>
      <c r="J174" s="123">
        <v>47</v>
      </c>
      <c r="K174" s="59">
        <v>86</v>
      </c>
      <c r="L174" s="124">
        <f>+J174+K174</f>
        <v>133</v>
      </c>
      <c r="M174" s="21">
        <f t="shared" si="43"/>
        <v>115</v>
      </c>
      <c r="N174" s="105">
        <f t="shared" si="44"/>
        <v>152</v>
      </c>
      <c r="O174" s="110">
        <f t="shared" si="37"/>
        <v>267</v>
      </c>
    </row>
    <row r="175" spans="2:15" ht="15" customHeight="1">
      <c r="B175" s="257"/>
      <c r="C175" s="58" t="s">
        <v>117</v>
      </c>
      <c r="D175" s="17">
        <v>47</v>
      </c>
      <c r="E175" s="247">
        <v>65</v>
      </c>
      <c r="F175" s="124">
        <f t="shared" si="40"/>
        <v>112</v>
      </c>
      <c r="G175" s="123">
        <v>2</v>
      </c>
      <c r="H175" s="59">
        <v>2</v>
      </c>
      <c r="I175" s="124">
        <f>+G175+H175</f>
        <v>4</v>
      </c>
      <c r="J175" s="123">
        <v>15</v>
      </c>
      <c r="K175" s="59">
        <v>40</v>
      </c>
      <c r="L175" s="124">
        <f>+J175+K175</f>
        <v>55</v>
      </c>
      <c r="M175" s="21">
        <f t="shared" si="43"/>
        <v>64</v>
      </c>
      <c r="N175" s="105">
        <f t="shared" si="44"/>
        <v>107</v>
      </c>
      <c r="O175" s="110">
        <f t="shared" si="37"/>
        <v>171</v>
      </c>
    </row>
    <row r="176" spans="2:15" ht="15" customHeight="1" thickBot="1">
      <c r="B176" s="257"/>
      <c r="C176" s="24" t="s">
        <v>118</v>
      </c>
      <c r="D176" s="25">
        <v>32</v>
      </c>
      <c r="E176" s="446">
        <v>65</v>
      </c>
      <c r="F176" s="130">
        <f t="shared" si="40"/>
        <v>97</v>
      </c>
      <c r="G176" s="128">
        <v>4</v>
      </c>
      <c r="H176" s="129">
        <v>10</v>
      </c>
      <c r="I176" s="130">
        <f>SUM(G176:H176)</f>
        <v>14</v>
      </c>
      <c r="J176" s="128"/>
      <c r="K176" s="129"/>
      <c r="L176" s="130"/>
      <c r="M176" s="379">
        <f t="shared" si="43"/>
        <v>36</v>
      </c>
      <c r="N176" s="105">
        <f t="shared" si="44"/>
        <v>75</v>
      </c>
      <c r="O176" s="115">
        <f t="shared" si="37"/>
        <v>111</v>
      </c>
    </row>
    <row r="177" spans="2:15" ht="15" customHeight="1" thickBot="1">
      <c r="B177" s="278"/>
      <c r="C177" s="122" t="s">
        <v>14</v>
      </c>
      <c r="D177" s="504">
        <f>SUM(D170:D176)</f>
        <v>444</v>
      </c>
      <c r="E177" s="403">
        <f>SUM(E170:E176)</f>
        <v>353</v>
      </c>
      <c r="F177" s="231">
        <f>SUM(D177:E177)</f>
        <v>797</v>
      </c>
      <c r="G177" s="230">
        <f>SUM(G170:G176)</f>
        <v>174</v>
      </c>
      <c r="H177" s="519">
        <f>SUM(H170:H176)</f>
        <v>111</v>
      </c>
      <c r="I177" s="231">
        <f>SUM(G177:H177)</f>
        <v>285</v>
      </c>
      <c r="J177" s="230">
        <f>SUM(J170:J176)</f>
        <v>113</v>
      </c>
      <c r="K177" s="403">
        <f>SUM(K170:K176)</f>
        <v>188</v>
      </c>
      <c r="L177" s="230">
        <f>SUM(L170:L176)</f>
        <v>301</v>
      </c>
      <c r="M177" s="192">
        <f>SUM(M170:M176)</f>
        <v>731</v>
      </c>
      <c r="N177" s="193">
        <f>SUM(N170:N176)</f>
        <v>652</v>
      </c>
      <c r="O177" s="194">
        <f>SUM(M177:N177)</f>
        <v>1383</v>
      </c>
    </row>
    <row r="178" spans="2:15" ht="15" customHeight="1">
      <c r="B178" s="264"/>
      <c r="C178" s="210" t="s">
        <v>186</v>
      </c>
      <c r="D178" s="67">
        <v>122</v>
      </c>
      <c r="E178" s="335">
        <v>67</v>
      </c>
      <c r="F178" s="144">
        <f>SUM(D178:E178)</f>
        <v>189</v>
      </c>
      <c r="G178" s="521"/>
      <c r="H178" s="522"/>
      <c r="I178" s="447"/>
      <c r="J178" s="521"/>
      <c r="K178" s="522"/>
      <c r="L178" s="447"/>
      <c r="M178" s="34">
        <f aca="true" t="shared" si="45" ref="M178:N180">+D178</f>
        <v>122</v>
      </c>
      <c r="N178" s="35">
        <f t="shared" si="45"/>
        <v>67</v>
      </c>
      <c r="O178" s="33">
        <f aca="true" t="shared" si="46" ref="O178:O189">SUM(M178:N178)</f>
        <v>189</v>
      </c>
    </row>
    <row r="179" spans="2:15" ht="15" customHeight="1">
      <c r="B179" s="250"/>
      <c r="C179" s="211" t="s">
        <v>232</v>
      </c>
      <c r="D179" s="30">
        <v>133</v>
      </c>
      <c r="E179" s="321">
        <v>49</v>
      </c>
      <c r="F179" s="127">
        <f t="shared" si="40"/>
        <v>182</v>
      </c>
      <c r="G179" s="125"/>
      <c r="H179" s="126"/>
      <c r="I179" s="523"/>
      <c r="J179" s="125"/>
      <c r="K179" s="126"/>
      <c r="L179" s="523"/>
      <c r="M179" s="21">
        <f t="shared" si="45"/>
        <v>133</v>
      </c>
      <c r="N179" s="95">
        <f t="shared" si="45"/>
        <v>49</v>
      </c>
      <c r="O179" s="106">
        <f t="shared" si="46"/>
        <v>182</v>
      </c>
    </row>
    <row r="180" spans="2:15" ht="15" customHeight="1">
      <c r="B180" s="257" t="s">
        <v>119</v>
      </c>
      <c r="C180" s="211" t="s">
        <v>233</v>
      </c>
      <c r="D180" s="17">
        <v>126</v>
      </c>
      <c r="E180" s="247">
        <v>45</v>
      </c>
      <c r="F180" s="124">
        <f t="shared" si="40"/>
        <v>171</v>
      </c>
      <c r="G180" s="123"/>
      <c r="H180" s="59"/>
      <c r="I180" s="457"/>
      <c r="J180" s="123"/>
      <c r="K180" s="59"/>
      <c r="L180" s="457"/>
      <c r="M180" s="16">
        <f t="shared" si="45"/>
        <v>126</v>
      </c>
      <c r="N180" s="116">
        <f t="shared" si="45"/>
        <v>45</v>
      </c>
      <c r="O180" s="110">
        <f t="shared" si="46"/>
        <v>171</v>
      </c>
    </row>
    <row r="181" spans="2:15" ht="15" customHeight="1">
      <c r="B181" s="250"/>
      <c r="C181" s="211" t="s">
        <v>234</v>
      </c>
      <c r="D181" s="17">
        <v>103</v>
      </c>
      <c r="E181" s="247">
        <v>75</v>
      </c>
      <c r="F181" s="124">
        <f t="shared" si="40"/>
        <v>178</v>
      </c>
      <c r="G181" s="123">
        <v>100</v>
      </c>
      <c r="H181" s="59">
        <v>100</v>
      </c>
      <c r="I181" s="124">
        <f>SUM(G181:H181)</f>
        <v>200</v>
      </c>
      <c r="J181" s="123"/>
      <c r="K181" s="59"/>
      <c r="L181" s="124"/>
      <c r="M181" s="16">
        <f>+D181+G181</f>
        <v>203</v>
      </c>
      <c r="N181" s="116">
        <f>+E181+H181</f>
        <v>175</v>
      </c>
      <c r="O181" s="110">
        <f t="shared" si="46"/>
        <v>378</v>
      </c>
    </row>
    <row r="182" spans="2:15" ht="15" customHeight="1">
      <c r="B182" s="250"/>
      <c r="C182" s="243" t="s">
        <v>264</v>
      </c>
      <c r="D182" s="30">
        <v>83</v>
      </c>
      <c r="E182" s="321">
        <v>51</v>
      </c>
      <c r="F182" s="127">
        <f t="shared" si="40"/>
        <v>134</v>
      </c>
      <c r="G182" s="125"/>
      <c r="H182" s="126"/>
      <c r="I182" s="127"/>
      <c r="J182" s="125"/>
      <c r="K182" s="126"/>
      <c r="L182" s="127"/>
      <c r="M182" s="21">
        <f>+D182+G182</f>
        <v>83</v>
      </c>
      <c r="N182" s="95">
        <f>+E182+H182</f>
        <v>51</v>
      </c>
      <c r="O182" s="106">
        <f t="shared" si="46"/>
        <v>134</v>
      </c>
    </row>
    <row r="183" spans="2:15" ht="15" customHeight="1">
      <c r="B183" s="257"/>
      <c r="C183" s="212" t="s">
        <v>235</v>
      </c>
      <c r="D183" s="30">
        <v>89</v>
      </c>
      <c r="E183" s="321">
        <v>103</v>
      </c>
      <c r="F183" s="127">
        <f t="shared" si="40"/>
        <v>192</v>
      </c>
      <c r="G183" s="125"/>
      <c r="H183" s="126"/>
      <c r="I183" s="127"/>
      <c r="J183" s="125"/>
      <c r="K183" s="126"/>
      <c r="L183" s="127"/>
      <c r="M183" s="21">
        <f>+D183</f>
        <v>89</v>
      </c>
      <c r="N183" s="95">
        <f>+E183</f>
        <v>103</v>
      </c>
      <c r="O183" s="106">
        <f t="shared" si="46"/>
        <v>192</v>
      </c>
    </row>
    <row r="184" spans="2:15" ht="15" customHeight="1">
      <c r="B184" s="257" t="s">
        <v>120</v>
      </c>
      <c r="C184" s="212" t="s">
        <v>236</v>
      </c>
      <c r="D184" s="17">
        <v>138</v>
      </c>
      <c r="E184" s="247">
        <v>60</v>
      </c>
      <c r="F184" s="124">
        <f t="shared" si="40"/>
        <v>198</v>
      </c>
      <c r="G184" s="123">
        <v>106</v>
      </c>
      <c r="H184" s="59">
        <v>67</v>
      </c>
      <c r="I184" s="124">
        <f>SUM(G184:H184)</f>
        <v>173</v>
      </c>
      <c r="J184" s="123"/>
      <c r="K184" s="59"/>
      <c r="L184" s="124"/>
      <c r="M184" s="16">
        <f aca="true" t="shared" si="47" ref="M184:N186">+D184+G184</f>
        <v>244</v>
      </c>
      <c r="N184" s="116">
        <f t="shared" si="47"/>
        <v>127</v>
      </c>
      <c r="O184" s="110">
        <f t="shared" si="46"/>
        <v>371</v>
      </c>
    </row>
    <row r="185" spans="2:15" ht="15" customHeight="1">
      <c r="B185" s="250"/>
      <c r="C185" s="214" t="s">
        <v>237</v>
      </c>
      <c r="D185" s="30">
        <v>117</v>
      </c>
      <c r="E185" s="321">
        <v>65</v>
      </c>
      <c r="F185" s="127">
        <f t="shared" si="40"/>
        <v>182</v>
      </c>
      <c r="G185" s="125">
        <v>94</v>
      </c>
      <c r="H185" s="126">
        <v>89</v>
      </c>
      <c r="I185" s="127">
        <f>SUM(G185:H185)</f>
        <v>183</v>
      </c>
      <c r="J185" s="125"/>
      <c r="K185" s="126"/>
      <c r="L185" s="127"/>
      <c r="M185" s="21">
        <f t="shared" si="47"/>
        <v>211</v>
      </c>
      <c r="N185" s="95">
        <f t="shared" si="47"/>
        <v>154</v>
      </c>
      <c r="O185" s="106">
        <f t="shared" si="46"/>
        <v>365</v>
      </c>
    </row>
    <row r="186" spans="2:15" ht="15" customHeight="1">
      <c r="B186" s="257"/>
      <c r="C186" s="212" t="s">
        <v>238</v>
      </c>
      <c r="D186" s="17">
        <v>110</v>
      </c>
      <c r="E186" s="247">
        <v>82</v>
      </c>
      <c r="F186" s="124">
        <f t="shared" si="40"/>
        <v>192</v>
      </c>
      <c r="G186" s="123">
        <v>108</v>
      </c>
      <c r="H186" s="59">
        <v>84</v>
      </c>
      <c r="I186" s="124">
        <f>SUM(G186:H186)</f>
        <v>192</v>
      </c>
      <c r="J186" s="123"/>
      <c r="K186" s="59"/>
      <c r="L186" s="124"/>
      <c r="M186" s="16">
        <f t="shared" si="47"/>
        <v>218</v>
      </c>
      <c r="N186" s="116">
        <f t="shared" si="47"/>
        <v>166</v>
      </c>
      <c r="O186" s="110">
        <f t="shared" si="46"/>
        <v>384</v>
      </c>
    </row>
    <row r="187" spans="2:15" ht="15" customHeight="1">
      <c r="B187" s="257" t="s">
        <v>109</v>
      </c>
      <c r="C187" s="213" t="s">
        <v>239</v>
      </c>
      <c r="D187" s="17">
        <v>135</v>
      </c>
      <c r="E187" s="247">
        <v>55</v>
      </c>
      <c r="F187" s="124">
        <f t="shared" si="40"/>
        <v>190</v>
      </c>
      <c r="G187" s="123"/>
      <c r="H187" s="59"/>
      <c r="I187" s="124"/>
      <c r="J187" s="123"/>
      <c r="K187" s="59"/>
      <c r="L187" s="124"/>
      <c r="M187" s="16">
        <f>+D187</f>
        <v>135</v>
      </c>
      <c r="N187" s="116">
        <f>+E187</f>
        <v>55</v>
      </c>
      <c r="O187" s="110">
        <f t="shared" si="46"/>
        <v>190</v>
      </c>
    </row>
    <row r="188" spans="2:15" ht="15" customHeight="1" thickBot="1">
      <c r="B188" s="250"/>
      <c r="C188" s="165" t="s">
        <v>240</v>
      </c>
      <c r="D188" s="25">
        <v>147</v>
      </c>
      <c r="E188" s="446">
        <v>61</v>
      </c>
      <c r="F188" s="130">
        <f t="shared" si="40"/>
        <v>208</v>
      </c>
      <c r="G188" s="128">
        <v>96</v>
      </c>
      <c r="H188" s="129">
        <v>78</v>
      </c>
      <c r="I188" s="130">
        <f>SUM(G188:H188)</f>
        <v>174</v>
      </c>
      <c r="J188" s="128"/>
      <c r="K188" s="129"/>
      <c r="L188" s="130"/>
      <c r="M188" s="97">
        <f>+D188+G188</f>
        <v>243</v>
      </c>
      <c r="N188" s="98">
        <f>+E188+H188</f>
        <v>139</v>
      </c>
      <c r="O188" s="115">
        <f t="shared" si="46"/>
        <v>382</v>
      </c>
    </row>
    <row r="189" spans="2:15" ht="15" customHeight="1" thickBot="1">
      <c r="B189" s="280"/>
      <c r="C189" s="122" t="s">
        <v>14</v>
      </c>
      <c r="D189" s="504">
        <f>SUM(D178:D188)</f>
        <v>1303</v>
      </c>
      <c r="E189" s="403">
        <f>SUM(E178:E188)</f>
        <v>713</v>
      </c>
      <c r="F189" s="231">
        <f aca="true" t="shared" si="48" ref="F189:F200">SUM(D189:E189)</f>
        <v>2016</v>
      </c>
      <c r="G189" s="230">
        <f>SUM(G181:G188)</f>
        <v>504</v>
      </c>
      <c r="H189" s="519">
        <f>SUM(H181:H188)</f>
        <v>418</v>
      </c>
      <c r="I189" s="231">
        <f>SUM(G189:H189)</f>
        <v>922</v>
      </c>
      <c r="J189" s="230"/>
      <c r="K189" s="519"/>
      <c r="L189" s="231"/>
      <c r="M189" s="192">
        <f>SUM(M178:M188)</f>
        <v>1807</v>
      </c>
      <c r="N189" s="193">
        <f>SUM(N178:N188)</f>
        <v>1131</v>
      </c>
      <c r="O189" s="194">
        <f t="shared" si="46"/>
        <v>2938</v>
      </c>
    </row>
    <row r="190" spans="2:15" ht="15" customHeight="1">
      <c r="B190" s="565"/>
      <c r="C190" s="23" t="s">
        <v>121</v>
      </c>
      <c r="D190" s="17">
        <v>75</v>
      </c>
      <c r="E190" s="59">
        <v>107</v>
      </c>
      <c r="F190" s="124">
        <f t="shared" si="48"/>
        <v>182</v>
      </c>
      <c r="G190" s="123"/>
      <c r="H190" s="59"/>
      <c r="I190" s="124"/>
      <c r="J190" s="123"/>
      <c r="K190" s="59"/>
      <c r="L190" s="124"/>
      <c r="M190" s="90">
        <f>+D190+G190+J190</f>
        <v>75</v>
      </c>
      <c r="N190" s="108">
        <f>+E190+H190+K190</f>
        <v>107</v>
      </c>
      <c r="O190" s="110">
        <f aca="true" t="shared" si="49" ref="O190:O200">SUM(M190:N190)</f>
        <v>182</v>
      </c>
    </row>
    <row r="191" spans="2:15" ht="15" customHeight="1">
      <c r="B191" s="278"/>
      <c r="C191" s="137" t="s">
        <v>103</v>
      </c>
      <c r="D191" s="17">
        <v>44</v>
      </c>
      <c r="E191" s="59">
        <v>167</v>
      </c>
      <c r="F191" s="124">
        <f t="shared" si="48"/>
        <v>211</v>
      </c>
      <c r="G191" s="123">
        <v>23</v>
      </c>
      <c r="H191" s="59">
        <v>111</v>
      </c>
      <c r="I191" s="124">
        <f aca="true" t="shared" si="50" ref="I191:I198">SUM(G191:H191)</f>
        <v>134</v>
      </c>
      <c r="J191" s="123">
        <v>34</v>
      </c>
      <c r="K191" s="59">
        <v>182</v>
      </c>
      <c r="L191" s="124">
        <f>+J191+K191</f>
        <v>216</v>
      </c>
      <c r="M191" s="16">
        <f aca="true" t="shared" si="51" ref="M191:M201">+D191+G191+J191</f>
        <v>101</v>
      </c>
      <c r="N191" s="108">
        <f aca="true" t="shared" si="52" ref="N191:N201">+E191+H191+K191</f>
        <v>460</v>
      </c>
      <c r="O191" s="110">
        <f t="shared" si="49"/>
        <v>561</v>
      </c>
    </row>
    <row r="192" spans="2:15" ht="15" customHeight="1">
      <c r="B192" s="257"/>
      <c r="C192" s="137" t="s">
        <v>122</v>
      </c>
      <c r="D192" s="17">
        <v>165</v>
      </c>
      <c r="E192" s="59">
        <v>9</v>
      </c>
      <c r="F192" s="124">
        <f t="shared" si="48"/>
        <v>174</v>
      </c>
      <c r="G192" s="123">
        <v>4</v>
      </c>
      <c r="H192" s="59"/>
      <c r="I192" s="124">
        <f t="shared" si="50"/>
        <v>4</v>
      </c>
      <c r="J192" s="123">
        <v>275</v>
      </c>
      <c r="K192" s="59">
        <v>10</v>
      </c>
      <c r="L192" s="124">
        <f>+J192+K192</f>
        <v>285</v>
      </c>
      <c r="M192" s="16">
        <f t="shared" si="51"/>
        <v>444</v>
      </c>
      <c r="N192" s="108">
        <f t="shared" si="52"/>
        <v>19</v>
      </c>
      <c r="O192" s="110">
        <f t="shared" si="49"/>
        <v>463</v>
      </c>
    </row>
    <row r="193" spans="2:15" ht="15" customHeight="1">
      <c r="B193" s="257" t="s">
        <v>124</v>
      </c>
      <c r="C193" s="137" t="s">
        <v>123</v>
      </c>
      <c r="D193" s="17">
        <v>77</v>
      </c>
      <c r="E193" s="59">
        <v>105</v>
      </c>
      <c r="F193" s="520">
        <f t="shared" si="48"/>
        <v>182</v>
      </c>
      <c r="G193" s="123">
        <v>5</v>
      </c>
      <c r="H193" s="59">
        <v>7</v>
      </c>
      <c r="I193" s="124">
        <f t="shared" si="50"/>
        <v>12</v>
      </c>
      <c r="J193" s="123"/>
      <c r="K193" s="59"/>
      <c r="L193" s="124"/>
      <c r="M193" s="16">
        <f t="shared" si="51"/>
        <v>82</v>
      </c>
      <c r="N193" s="108">
        <f t="shared" si="52"/>
        <v>112</v>
      </c>
      <c r="O193" s="110">
        <f t="shared" si="49"/>
        <v>194</v>
      </c>
    </row>
    <row r="194" spans="2:15" ht="15" customHeight="1">
      <c r="B194" s="257"/>
      <c r="C194" s="147" t="s">
        <v>223</v>
      </c>
      <c r="D194" s="17">
        <v>76</v>
      </c>
      <c r="E194" s="59">
        <v>103</v>
      </c>
      <c r="F194" s="520">
        <f>SUM(D194:E194)</f>
        <v>179</v>
      </c>
      <c r="G194" s="123"/>
      <c r="H194" s="59"/>
      <c r="I194" s="124"/>
      <c r="J194" s="123"/>
      <c r="K194" s="59"/>
      <c r="L194" s="124"/>
      <c r="M194" s="16">
        <f t="shared" si="51"/>
        <v>76</v>
      </c>
      <c r="N194" s="108">
        <f t="shared" si="52"/>
        <v>103</v>
      </c>
      <c r="O194" s="110">
        <f>SUM(M194:N194)</f>
        <v>179</v>
      </c>
    </row>
    <row r="195" spans="2:15" ht="15" customHeight="1">
      <c r="B195" s="257"/>
      <c r="C195" s="147" t="s">
        <v>230</v>
      </c>
      <c r="D195" s="17"/>
      <c r="E195" s="59"/>
      <c r="F195" s="124"/>
      <c r="G195" s="123"/>
      <c r="H195" s="59"/>
      <c r="I195" s="124"/>
      <c r="J195" s="123">
        <v>85</v>
      </c>
      <c r="K195" s="59">
        <v>154</v>
      </c>
      <c r="L195" s="124">
        <f>J195+K195</f>
        <v>239</v>
      </c>
      <c r="M195" s="16">
        <f t="shared" si="51"/>
        <v>85</v>
      </c>
      <c r="N195" s="108">
        <f t="shared" si="52"/>
        <v>154</v>
      </c>
      <c r="O195" s="110">
        <f>SUM(M195:N195)</f>
        <v>239</v>
      </c>
    </row>
    <row r="196" spans="2:15" ht="15" customHeight="1">
      <c r="B196" s="257"/>
      <c r="C196" s="23" t="s">
        <v>125</v>
      </c>
      <c r="D196" s="17">
        <v>118</v>
      </c>
      <c r="E196" s="59">
        <v>70</v>
      </c>
      <c r="F196" s="124">
        <f t="shared" si="48"/>
        <v>188</v>
      </c>
      <c r="G196" s="123">
        <v>58</v>
      </c>
      <c r="H196" s="59">
        <v>66</v>
      </c>
      <c r="I196" s="124">
        <f t="shared" si="50"/>
        <v>124</v>
      </c>
      <c r="J196" s="123"/>
      <c r="K196" s="59"/>
      <c r="L196" s="124"/>
      <c r="M196" s="16">
        <f t="shared" si="51"/>
        <v>176</v>
      </c>
      <c r="N196" s="108">
        <f t="shared" si="52"/>
        <v>136</v>
      </c>
      <c r="O196" s="110">
        <f t="shared" si="49"/>
        <v>312</v>
      </c>
    </row>
    <row r="197" spans="2:15" ht="15" customHeight="1">
      <c r="B197" s="257" t="s">
        <v>106</v>
      </c>
      <c r="C197" s="23" t="s">
        <v>296</v>
      </c>
      <c r="D197" s="17">
        <v>108</v>
      </c>
      <c r="E197" s="59">
        <v>97</v>
      </c>
      <c r="F197" s="124">
        <f t="shared" si="48"/>
        <v>205</v>
      </c>
      <c r="G197" s="123">
        <v>28</v>
      </c>
      <c r="H197" s="59">
        <v>51</v>
      </c>
      <c r="I197" s="124">
        <f t="shared" si="50"/>
        <v>79</v>
      </c>
      <c r="J197" s="123"/>
      <c r="K197" s="59"/>
      <c r="L197" s="124"/>
      <c r="M197" s="16">
        <f t="shared" si="51"/>
        <v>136</v>
      </c>
      <c r="N197" s="108">
        <f t="shared" si="52"/>
        <v>148</v>
      </c>
      <c r="O197" s="110">
        <f t="shared" si="49"/>
        <v>284</v>
      </c>
    </row>
    <row r="198" spans="2:15" ht="15" customHeight="1">
      <c r="B198" s="566"/>
      <c r="C198" s="23" t="s">
        <v>126</v>
      </c>
      <c r="D198" s="17">
        <v>72</v>
      </c>
      <c r="E198" s="59">
        <v>70</v>
      </c>
      <c r="F198" s="124">
        <f t="shared" si="48"/>
        <v>142</v>
      </c>
      <c r="G198" s="123">
        <v>2</v>
      </c>
      <c r="H198" s="59">
        <v>2</v>
      </c>
      <c r="I198" s="124">
        <f t="shared" si="50"/>
        <v>4</v>
      </c>
      <c r="J198" s="123"/>
      <c r="K198" s="59"/>
      <c r="L198" s="124"/>
      <c r="M198" s="16">
        <f t="shared" si="51"/>
        <v>74</v>
      </c>
      <c r="N198" s="108">
        <f t="shared" si="52"/>
        <v>72</v>
      </c>
      <c r="O198" s="110">
        <f>SUM(M198:N198)</f>
        <v>146</v>
      </c>
    </row>
    <row r="199" spans="2:15" ht="15" customHeight="1">
      <c r="B199" s="250"/>
      <c r="C199" s="23" t="s">
        <v>108</v>
      </c>
      <c r="D199" s="17">
        <v>19</v>
      </c>
      <c r="E199" s="59">
        <v>81</v>
      </c>
      <c r="F199" s="124">
        <f t="shared" si="48"/>
        <v>100</v>
      </c>
      <c r="G199" s="123"/>
      <c r="H199" s="59"/>
      <c r="I199" s="124"/>
      <c r="J199" s="123"/>
      <c r="K199" s="59"/>
      <c r="L199" s="124"/>
      <c r="M199" s="16">
        <f t="shared" si="51"/>
        <v>19</v>
      </c>
      <c r="N199" s="108">
        <f t="shared" si="52"/>
        <v>81</v>
      </c>
      <c r="O199" s="110">
        <f t="shared" si="49"/>
        <v>100</v>
      </c>
    </row>
    <row r="200" spans="2:15" ht="15" customHeight="1">
      <c r="B200" s="257" t="s">
        <v>109</v>
      </c>
      <c r="C200" s="23" t="s">
        <v>127</v>
      </c>
      <c r="D200" s="17">
        <v>3</v>
      </c>
      <c r="E200" s="59">
        <v>101</v>
      </c>
      <c r="F200" s="124">
        <f t="shared" si="48"/>
        <v>104</v>
      </c>
      <c r="G200" s="123"/>
      <c r="H200" s="59"/>
      <c r="I200" s="124"/>
      <c r="J200" s="123"/>
      <c r="K200" s="59"/>
      <c r="L200" s="124"/>
      <c r="M200" s="16">
        <f t="shared" si="51"/>
        <v>3</v>
      </c>
      <c r="N200" s="108">
        <f t="shared" si="52"/>
        <v>101</v>
      </c>
      <c r="O200" s="110">
        <f t="shared" si="49"/>
        <v>104</v>
      </c>
    </row>
    <row r="201" spans="2:15" ht="15" customHeight="1" thickBot="1">
      <c r="B201" s="566"/>
      <c r="C201" s="24" t="s">
        <v>118</v>
      </c>
      <c r="D201" s="128">
        <v>46</v>
      </c>
      <c r="E201" s="129">
        <v>118</v>
      </c>
      <c r="F201" s="130">
        <f>SUM(D201:E201)</f>
        <v>164</v>
      </c>
      <c r="G201" s="128">
        <v>30</v>
      </c>
      <c r="H201" s="129">
        <v>83</v>
      </c>
      <c r="I201" s="130">
        <f>SUM(G201:H201)</f>
        <v>113</v>
      </c>
      <c r="J201" s="128"/>
      <c r="K201" s="129"/>
      <c r="L201" s="130"/>
      <c r="M201" s="380">
        <f t="shared" si="51"/>
        <v>76</v>
      </c>
      <c r="N201" s="108">
        <f t="shared" si="52"/>
        <v>201</v>
      </c>
      <c r="O201" s="132">
        <f aca="true" t="shared" si="53" ref="O201:O207">SUM(M201:N201)</f>
        <v>277</v>
      </c>
    </row>
    <row r="202" spans="2:15" ht="15" customHeight="1" thickBot="1">
      <c r="B202" s="280"/>
      <c r="C202" s="122" t="s">
        <v>14</v>
      </c>
      <c r="D202" s="230">
        <f>SUM(D190:D201)</f>
        <v>803</v>
      </c>
      <c r="E202" s="403">
        <f>SUM(E190:E201)</f>
        <v>1028</v>
      </c>
      <c r="F202" s="231">
        <f>SUM(D202:E202)</f>
        <v>1831</v>
      </c>
      <c r="G202" s="230">
        <f>SUM(G190:G201)</f>
        <v>150</v>
      </c>
      <c r="H202" s="230">
        <f>SUM(H190:H201)</f>
        <v>320</v>
      </c>
      <c r="I202" s="231">
        <f>SUM(G202:H202)</f>
        <v>470</v>
      </c>
      <c r="J202" s="230">
        <f>SUM(J190:J201)</f>
        <v>394</v>
      </c>
      <c r="K202" s="230">
        <f>SUM(K190:K201)</f>
        <v>346</v>
      </c>
      <c r="L202" s="231">
        <f>SUM(J202:K202)</f>
        <v>740</v>
      </c>
      <c r="M202" s="192">
        <f>SUM(M190:M201)</f>
        <v>1347</v>
      </c>
      <c r="N202" s="193">
        <f>SUM(N190:N201)</f>
        <v>1694</v>
      </c>
      <c r="O202" s="194">
        <f t="shared" si="53"/>
        <v>3041</v>
      </c>
    </row>
    <row r="203" spans="2:15" ht="15" customHeight="1">
      <c r="B203" s="261"/>
      <c r="C203" s="354" t="s">
        <v>280</v>
      </c>
      <c r="D203" s="67">
        <v>23</v>
      </c>
      <c r="E203" s="68">
        <v>56</v>
      </c>
      <c r="F203" s="144">
        <f>SUM(D203:E203)</f>
        <v>79</v>
      </c>
      <c r="G203" s="524"/>
      <c r="H203" s="525"/>
      <c r="I203" s="526"/>
      <c r="J203" s="524"/>
      <c r="K203" s="525"/>
      <c r="L203" s="526"/>
      <c r="M203" s="34">
        <f>+D203</f>
        <v>23</v>
      </c>
      <c r="N203" s="35">
        <f>+E203</f>
        <v>56</v>
      </c>
      <c r="O203" s="33">
        <f t="shared" si="53"/>
        <v>79</v>
      </c>
    </row>
    <row r="204" spans="2:15" ht="15" customHeight="1">
      <c r="B204" s="257" t="s">
        <v>281</v>
      </c>
      <c r="C204" s="227" t="s">
        <v>253</v>
      </c>
      <c r="D204" s="245">
        <v>60</v>
      </c>
      <c r="E204" s="234">
        <v>28</v>
      </c>
      <c r="F204" s="127">
        <f aca="true" t="shared" si="54" ref="F204:F215">SUM(D204:E204)</f>
        <v>88</v>
      </c>
      <c r="G204" s="355">
        <v>4</v>
      </c>
      <c r="H204" s="356">
        <v>2</v>
      </c>
      <c r="I204" s="127">
        <f>SUM(G204:H204)</f>
        <v>6</v>
      </c>
      <c r="J204" s="355"/>
      <c r="K204" s="356"/>
      <c r="L204" s="127"/>
      <c r="M204" s="87">
        <f aca="true" t="shared" si="55" ref="M204:N207">+D204+G204</f>
        <v>64</v>
      </c>
      <c r="N204" s="134">
        <f t="shared" si="55"/>
        <v>30</v>
      </c>
      <c r="O204" s="86">
        <f t="shared" si="53"/>
        <v>94</v>
      </c>
    </row>
    <row r="205" spans="2:15" ht="15" customHeight="1">
      <c r="B205" s="257" t="s">
        <v>106</v>
      </c>
      <c r="C205" s="227" t="s">
        <v>254</v>
      </c>
      <c r="D205" s="245">
        <v>100</v>
      </c>
      <c r="E205" s="234">
        <v>20</v>
      </c>
      <c r="F205" s="127">
        <f t="shared" si="54"/>
        <v>120</v>
      </c>
      <c r="G205" s="355"/>
      <c r="H205" s="356"/>
      <c r="I205" s="127"/>
      <c r="J205" s="355"/>
      <c r="K205" s="356"/>
      <c r="L205" s="127"/>
      <c r="M205" s="87">
        <f t="shared" si="55"/>
        <v>100</v>
      </c>
      <c r="N205" s="134">
        <f t="shared" si="55"/>
        <v>20</v>
      </c>
      <c r="O205" s="86">
        <f t="shared" si="53"/>
        <v>120</v>
      </c>
    </row>
    <row r="206" spans="2:15" ht="15" customHeight="1">
      <c r="B206" s="257"/>
      <c r="C206" s="227" t="s">
        <v>98</v>
      </c>
      <c r="D206" s="245">
        <v>9</v>
      </c>
      <c r="E206" s="234">
        <v>32</v>
      </c>
      <c r="F206" s="127">
        <f t="shared" si="54"/>
        <v>41</v>
      </c>
      <c r="G206" s="355"/>
      <c r="H206" s="356"/>
      <c r="I206" s="127"/>
      <c r="J206" s="355"/>
      <c r="K206" s="356"/>
      <c r="L206" s="127"/>
      <c r="M206" s="87">
        <f t="shared" si="55"/>
        <v>9</v>
      </c>
      <c r="N206" s="134">
        <f t="shared" si="55"/>
        <v>32</v>
      </c>
      <c r="O206" s="86">
        <f t="shared" si="53"/>
        <v>41</v>
      </c>
    </row>
    <row r="207" spans="2:15" ht="15" customHeight="1">
      <c r="B207" s="257" t="s">
        <v>109</v>
      </c>
      <c r="C207" s="107" t="s">
        <v>296</v>
      </c>
      <c r="D207" s="228">
        <v>60</v>
      </c>
      <c r="E207" s="251">
        <v>64</v>
      </c>
      <c r="F207" s="124">
        <f t="shared" si="54"/>
        <v>124</v>
      </c>
      <c r="G207" s="123">
        <v>7</v>
      </c>
      <c r="H207" s="56">
        <v>4</v>
      </c>
      <c r="I207" s="124">
        <f>SUM(G207:H207)</f>
        <v>11</v>
      </c>
      <c r="J207" s="123"/>
      <c r="K207" s="56"/>
      <c r="L207" s="124"/>
      <c r="M207" s="39">
        <f t="shared" si="55"/>
        <v>67</v>
      </c>
      <c r="N207" s="40">
        <f t="shared" si="55"/>
        <v>68</v>
      </c>
      <c r="O207" s="86">
        <f t="shared" si="53"/>
        <v>135</v>
      </c>
    </row>
    <row r="208" spans="2:15" ht="15" customHeight="1" thickBot="1">
      <c r="B208" s="257"/>
      <c r="C208" s="133" t="s">
        <v>128</v>
      </c>
      <c r="D208" s="245">
        <v>21</v>
      </c>
      <c r="E208" s="234">
        <v>65</v>
      </c>
      <c r="F208" s="124">
        <f t="shared" si="54"/>
        <v>86</v>
      </c>
      <c r="G208" s="527"/>
      <c r="H208" s="528"/>
      <c r="I208" s="529"/>
      <c r="J208" s="527"/>
      <c r="K208" s="528"/>
      <c r="L208" s="529"/>
      <c r="M208" s="87">
        <f>+D208</f>
        <v>21</v>
      </c>
      <c r="N208" s="134">
        <f>+E208</f>
        <v>65</v>
      </c>
      <c r="O208" s="86">
        <f aca="true" t="shared" si="56" ref="O208:O214">SUM(M208:N208)</f>
        <v>86</v>
      </c>
    </row>
    <row r="209" spans="2:15" ht="15" customHeight="1" thickBot="1">
      <c r="B209" s="280"/>
      <c r="C209" s="122" t="s">
        <v>14</v>
      </c>
      <c r="D209" s="248">
        <f>SUM(D203:D208)</f>
        <v>273</v>
      </c>
      <c r="E209" s="248">
        <f>SUM(E203:E208)</f>
        <v>265</v>
      </c>
      <c r="F209" s="248">
        <f>SUM(F203:F208)</f>
        <v>538</v>
      </c>
      <c r="G209" s="432">
        <f>SUM(G204:G208)</f>
        <v>11</v>
      </c>
      <c r="H209" s="315">
        <f>SUM(H204:H208)</f>
        <v>6</v>
      </c>
      <c r="I209" s="150">
        <f>SUM(G209:H209)</f>
        <v>17</v>
      </c>
      <c r="J209" s="432"/>
      <c r="K209" s="315"/>
      <c r="L209" s="150"/>
      <c r="M209" s="177">
        <f>SUM(M203:M208)</f>
        <v>284</v>
      </c>
      <c r="N209" s="177">
        <f>SUM(N203:N208)</f>
        <v>271</v>
      </c>
      <c r="O209" s="177">
        <f>SUM(O203:O208)</f>
        <v>555</v>
      </c>
    </row>
    <row r="210" spans="2:15" ht="15" customHeight="1">
      <c r="B210" s="270"/>
      <c r="C210" s="135" t="s">
        <v>103</v>
      </c>
      <c r="D210" s="6">
        <v>34</v>
      </c>
      <c r="E210" s="482">
        <v>109</v>
      </c>
      <c r="F210" s="136">
        <f t="shared" si="54"/>
        <v>143</v>
      </c>
      <c r="G210" s="530">
        <v>12</v>
      </c>
      <c r="H210" s="50">
        <v>52</v>
      </c>
      <c r="I210" s="144">
        <f>SUM(G210:H210)</f>
        <v>64</v>
      </c>
      <c r="J210" s="530"/>
      <c r="K210" s="50"/>
      <c r="L210" s="144"/>
      <c r="M210" s="8">
        <f aca="true" t="shared" si="57" ref="M210:N215">+D210+G210+J210</f>
        <v>46</v>
      </c>
      <c r="N210" s="9">
        <f t="shared" si="57"/>
        <v>161</v>
      </c>
      <c r="O210" s="92">
        <f t="shared" si="56"/>
        <v>207</v>
      </c>
    </row>
    <row r="211" spans="2:15" ht="15" customHeight="1">
      <c r="B211" s="257" t="s">
        <v>129</v>
      </c>
      <c r="C211" s="137" t="s">
        <v>122</v>
      </c>
      <c r="D211" s="17">
        <v>183</v>
      </c>
      <c r="E211" s="18">
        <v>14</v>
      </c>
      <c r="F211" s="138">
        <f t="shared" si="54"/>
        <v>197</v>
      </c>
      <c r="G211" s="56">
        <v>187</v>
      </c>
      <c r="H211" s="59">
        <v>12</v>
      </c>
      <c r="I211" s="124">
        <f>SUM(G211:H211)</f>
        <v>199</v>
      </c>
      <c r="J211" s="56"/>
      <c r="K211" s="59"/>
      <c r="L211" s="124"/>
      <c r="M211" s="14">
        <f t="shared" si="57"/>
        <v>370</v>
      </c>
      <c r="N211" s="15">
        <f t="shared" si="57"/>
        <v>26</v>
      </c>
      <c r="O211" s="139">
        <f t="shared" si="56"/>
        <v>396</v>
      </c>
    </row>
    <row r="212" spans="2:15" ht="15" customHeight="1">
      <c r="B212" s="257"/>
      <c r="C212" s="357" t="s">
        <v>266</v>
      </c>
      <c r="D212" s="56"/>
      <c r="E212" s="59"/>
      <c r="F212" s="124"/>
      <c r="G212" s="56"/>
      <c r="H212" s="59"/>
      <c r="I212" s="124"/>
      <c r="J212" s="56">
        <v>5</v>
      </c>
      <c r="K212" s="59">
        <v>68</v>
      </c>
      <c r="L212" s="124">
        <f>+J212+K212</f>
        <v>73</v>
      </c>
      <c r="M212" s="14">
        <f t="shared" si="57"/>
        <v>5</v>
      </c>
      <c r="N212" s="15">
        <f t="shared" si="57"/>
        <v>68</v>
      </c>
      <c r="O212" s="139">
        <f t="shared" si="56"/>
        <v>73</v>
      </c>
    </row>
    <row r="213" spans="2:15" ht="15" customHeight="1">
      <c r="B213" s="257" t="s">
        <v>106</v>
      </c>
      <c r="C213" s="140" t="s">
        <v>255</v>
      </c>
      <c r="D213" s="25"/>
      <c r="E213" s="26">
        <v>25</v>
      </c>
      <c r="F213" s="141">
        <f t="shared" si="54"/>
        <v>25</v>
      </c>
      <c r="G213" s="252"/>
      <c r="H213" s="129"/>
      <c r="I213" s="531"/>
      <c r="J213" s="252"/>
      <c r="K213" s="129"/>
      <c r="L213" s="531"/>
      <c r="M213" s="14">
        <f t="shared" si="57"/>
        <v>0</v>
      </c>
      <c r="N213" s="15">
        <f t="shared" si="57"/>
        <v>25</v>
      </c>
      <c r="O213" s="99">
        <f t="shared" si="56"/>
        <v>25</v>
      </c>
    </row>
    <row r="214" spans="2:15" ht="15" customHeight="1">
      <c r="B214" s="257" t="s">
        <v>109</v>
      </c>
      <c r="C214" s="142" t="s">
        <v>105</v>
      </c>
      <c r="D214" s="17">
        <v>47</v>
      </c>
      <c r="E214" s="18">
        <v>49</v>
      </c>
      <c r="F214" s="138">
        <f t="shared" si="54"/>
        <v>96</v>
      </c>
      <c r="G214" s="532"/>
      <c r="H214" s="59">
        <v>1</v>
      </c>
      <c r="I214" s="124">
        <f aca="true" t="shared" si="58" ref="I214:I225">SUM(G214:H214)</f>
        <v>1</v>
      </c>
      <c r="J214" s="532"/>
      <c r="K214" s="59"/>
      <c r="L214" s="124"/>
      <c r="M214" s="14">
        <f t="shared" si="57"/>
        <v>47</v>
      </c>
      <c r="N214" s="15">
        <f t="shared" si="57"/>
        <v>50</v>
      </c>
      <c r="O214" s="139">
        <f t="shared" si="56"/>
        <v>97</v>
      </c>
    </row>
    <row r="215" spans="2:15" ht="15" customHeight="1" thickBot="1">
      <c r="B215" s="257"/>
      <c r="C215" s="199" t="s">
        <v>209</v>
      </c>
      <c r="D215" s="25">
        <v>15</v>
      </c>
      <c r="E215" s="26">
        <v>126</v>
      </c>
      <c r="F215" s="141">
        <f t="shared" si="54"/>
        <v>141</v>
      </c>
      <c r="G215" s="252">
        <v>7</v>
      </c>
      <c r="H215" s="129">
        <v>97</v>
      </c>
      <c r="I215" s="130">
        <f t="shared" si="58"/>
        <v>104</v>
      </c>
      <c r="J215" s="252"/>
      <c r="K215" s="129"/>
      <c r="L215" s="130"/>
      <c r="M215" s="381">
        <f t="shared" si="57"/>
        <v>22</v>
      </c>
      <c r="N215" s="382">
        <f t="shared" si="57"/>
        <v>223</v>
      </c>
      <c r="O215" s="99">
        <f aca="true" t="shared" si="59" ref="O215:O225">SUM(M215:N215)</f>
        <v>245</v>
      </c>
    </row>
    <row r="216" spans="2:15" ht="15" customHeight="1" thickBot="1">
      <c r="B216" s="276"/>
      <c r="C216" s="353" t="s">
        <v>102</v>
      </c>
      <c r="D216" s="359">
        <f>SUM(D210:D215)</f>
        <v>279</v>
      </c>
      <c r="E216" s="143">
        <f>SUM(E210:E215)</f>
        <v>323</v>
      </c>
      <c r="F216" s="143">
        <f aca="true" t="shared" si="60" ref="F216:F225">SUM(D216:E216)</f>
        <v>602</v>
      </c>
      <c r="G216" s="533">
        <f>SUM(G210:G215)</f>
        <v>206</v>
      </c>
      <c r="H216" s="534">
        <f>SUM(H210:H215)</f>
        <v>162</v>
      </c>
      <c r="I216" s="358">
        <f t="shared" si="58"/>
        <v>368</v>
      </c>
      <c r="J216" s="359">
        <f>SUM(J210:J215)</f>
        <v>5</v>
      </c>
      <c r="K216" s="360">
        <f>SUM(K210:K215)</f>
        <v>68</v>
      </c>
      <c r="L216" s="358">
        <f>SUM(L210:L215)</f>
        <v>73</v>
      </c>
      <c r="M216" s="195">
        <f>SUM(M210:M215)</f>
        <v>490</v>
      </c>
      <c r="N216" s="179">
        <f>SUM(N210:N215)</f>
        <v>553</v>
      </c>
      <c r="O216" s="183">
        <f t="shared" si="59"/>
        <v>1043</v>
      </c>
    </row>
    <row r="217" spans="2:15" ht="15" customHeight="1">
      <c r="B217" s="264"/>
      <c r="C217" s="361" t="s">
        <v>265</v>
      </c>
      <c r="D217" s="67">
        <v>60</v>
      </c>
      <c r="E217" s="334">
        <v>82</v>
      </c>
      <c r="F217" s="144">
        <f>SUM(D217:E217)</f>
        <v>142</v>
      </c>
      <c r="G217" s="433"/>
      <c r="H217" s="334"/>
      <c r="I217" s="144"/>
      <c r="J217" s="433"/>
      <c r="K217" s="334"/>
      <c r="L217" s="144"/>
      <c r="M217" s="67">
        <f>+D217+G217</f>
        <v>60</v>
      </c>
      <c r="N217" s="362">
        <f>+E217+H217</f>
        <v>82</v>
      </c>
      <c r="O217" s="49">
        <f>SUM(M217:N217)</f>
        <v>142</v>
      </c>
    </row>
    <row r="218" spans="2:15" ht="15" customHeight="1">
      <c r="B218" s="250"/>
      <c r="C218" s="244" t="s">
        <v>190</v>
      </c>
      <c r="D218" s="245"/>
      <c r="E218" s="434">
        <v>134</v>
      </c>
      <c r="F218" s="127">
        <f>SUM(D218:E218)</f>
        <v>134</v>
      </c>
      <c r="G218" s="355"/>
      <c r="H218" s="434">
        <v>31</v>
      </c>
      <c r="I218" s="127">
        <f t="shared" si="58"/>
        <v>31</v>
      </c>
      <c r="J218" s="355"/>
      <c r="K218" s="434"/>
      <c r="L218" s="127"/>
      <c r="M218" s="245">
        <v>0</v>
      </c>
      <c r="N218" s="221">
        <f aca="true" t="shared" si="61" ref="N218:N224">+E218+H218</f>
        <v>165</v>
      </c>
      <c r="O218" s="52">
        <f t="shared" si="59"/>
        <v>165</v>
      </c>
    </row>
    <row r="219" spans="2:15" ht="15" customHeight="1">
      <c r="B219" s="281" t="s">
        <v>130</v>
      </c>
      <c r="C219" s="145" t="s">
        <v>189</v>
      </c>
      <c r="D219" s="228"/>
      <c r="E219" s="436">
        <v>121</v>
      </c>
      <c r="F219" s="124">
        <f t="shared" si="60"/>
        <v>121</v>
      </c>
      <c r="G219" s="229"/>
      <c r="H219" s="436">
        <v>46</v>
      </c>
      <c r="I219" s="124">
        <f t="shared" si="58"/>
        <v>46</v>
      </c>
      <c r="J219" s="229"/>
      <c r="K219" s="436"/>
      <c r="L219" s="124"/>
      <c r="M219" s="228">
        <f aca="true" t="shared" si="62" ref="M219:M224">+D219+G219</f>
        <v>0</v>
      </c>
      <c r="N219" s="146">
        <f t="shared" si="61"/>
        <v>167</v>
      </c>
      <c r="O219" s="55">
        <f t="shared" si="59"/>
        <v>167</v>
      </c>
    </row>
    <row r="220" spans="2:15" ht="15" customHeight="1">
      <c r="B220" s="257" t="s">
        <v>106</v>
      </c>
      <c r="C220" s="145" t="s">
        <v>188</v>
      </c>
      <c r="D220" s="228"/>
      <c r="E220" s="436">
        <v>57</v>
      </c>
      <c r="F220" s="124">
        <f t="shared" si="60"/>
        <v>57</v>
      </c>
      <c r="G220" s="355"/>
      <c r="H220" s="436">
        <v>8</v>
      </c>
      <c r="I220" s="124">
        <f t="shared" si="58"/>
        <v>8</v>
      </c>
      <c r="J220" s="229"/>
      <c r="K220" s="436"/>
      <c r="L220" s="124"/>
      <c r="M220" s="228">
        <f t="shared" si="62"/>
        <v>0</v>
      </c>
      <c r="N220" s="146">
        <f t="shared" si="61"/>
        <v>65</v>
      </c>
      <c r="O220" s="55">
        <f t="shared" si="59"/>
        <v>65</v>
      </c>
    </row>
    <row r="221" spans="2:15" ht="15" customHeight="1">
      <c r="B221" s="257"/>
      <c r="C221" s="145" t="s">
        <v>254</v>
      </c>
      <c r="D221" s="228">
        <v>75</v>
      </c>
      <c r="E221" s="436">
        <v>24</v>
      </c>
      <c r="F221" s="124">
        <f t="shared" si="60"/>
        <v>99</v>
      </c>
      <c r="G221" s="229">
        <v>16</v>
      </c>
      <c r="H221" s="436">
        <v>9</v>
      </c>
      <c r="I221" s="124">
        <f t="shared" si="58"/>
        <v>25</v>
      </c>
      <c r="J221" s="229"/>
      <c r="K221" s="436"/>
      <c r="L221" s="124"/>
      <c r="M221" s="228">
        <f t="shared" si="62"/>
        <v>91</v>
      </c>
      <c r="N221" s="146">
        <f t="shared" si="61"/>
        <v>33</v>
      </c>
      <c r="O221" s="55">
        <f t="shared" si="59"/>
        <v>124</v>
      </c>
    </row>
    <row r="222" spans="2:15" ht="15" customHeight="1">
      <c r="B222" s="257" t="s">
        <v>109</v>
      </c>
      <c r="C222" s="147" t="s">
        <v>191</v>
      </c>
      <c r="D222" s="228">
        <v>68</v>
      </c>
      <c r="E222" s="436">
        <v>50</v>
      </c>
      <c r="F222" s="124">
        <f t="shared" si="60"/>
        <v>118</v>
      </c>
      <c r="G222" s="229">
        <v>5</v>
      </c>
      <c r="H222" s="437">
        <v>14</v>
      </c>
      <c r="I222" s="124">
        <f t="shared" si="58"/>
        <v>19</v>
      </c>
      <c r="J222" s="229"/>
      <c r="K222" s="436"/>
      <c r="L222" s="124"/>
      <c r="M222" s="228">
        <f t="shared" si="62"/>
        <v>73</v>
      </c>
      <c r="N222" s="146">
        <f t="shared" si="61"/>
        <v>64</v>
      </c>
      <c r="O222" s="55">
        <f t="shared" si="59"/>
        <v>137</v>
      </c>
    </row>
    <row r="223" spans="2:15" ht="15" customHeight="1">
      <c r="B223" s="257"/>
      <c r="C223" s="579" t="s">
        <v>309</v>
      </c>
      <c r="D223" s="538">
        <v>3</v>
      </c>
      <c r="E223" s="535">
        <v>33</v>
      </c>
      <c r="F223" s="124">
        <f t="shared" si="60"/>
        <v>36</v>
      </c>
      <c r="G223" s="536"/>
      <c r="H223" s="580"/>
      <c r="I223" s="124"/>
      <c r="J223" s="536"/>
      <c r="K223" s="535"/>
      <c r="L223" s="456"/>
      <c r="M223" s="228">
        <f t="shared" si="62"/>
        <v>3</v>
      </c>
      <c r="N223" s="146">
        <f t="shared" si="61"/>
        <v>33</v>
      </c>
      <c r="O223" s="55">
        <f t="shared" si="59"/>
        <v>36</v>
      </c>
    </row>
    <row r="224" spans="2:15" ht="15" customHeight="1" thickBot="1">
      <c r="B224" s="250"/>
      <c r="C224" s="148" t="s">
        <v>192</v>
      </c>
      <c r="D224" s="246">
        <v>2</v>
      </c>
      <c r="E224" s="535">
        <v>82</v>
      </c>
      <c r="F224" s="456">
        <f t="shared" si="60"/>
        <v>84</v>
      </c>
      <c r="G224" s="536">
        <v>1</v>
      </c>
      <c r="H224" s="535">
        <v>19</v>
      </c>
      <c r="I224" s="124">
        <f t="shared" si="58"/>
        <v>20</v>
      </c>
      <c r="J224" s="536"/>
      <c r="K224" s="535"/>
      <c r="L224" s="339"/>
      <c r="M224" s="246">
        <f t="shared" si="62"/>
        <v>3</v>
      </c>
      <c r="N224" s="149">
        <f t="shared" si="61"/>
        <v>101</v>
      </c>
      <c r="O224" s="61">
        <f t="shared" si="59"/>
        <v>104</v>
      </c>
    </row>
    <row r="225" spans="2:15" ht="15" customHeight="1" thickBot="1">
      <c r="B225" s="250"/>
      <c r="C225" s="383" t="s">
        <v>102</v>
      </c>
      <c r="D225" s="359">
        <f>SUM(D217:D224)</f>
        <v>208</v>
      </c>
      <c r="E225" s="534">
        <f>SUM(E217:E224)</f>
        <v>583</v>
      </c>
      <c r="F225" s="358">
        <f t="shared" si="60"/>
        <v>791</v>
      </c>
      <c r="G225" s="435">
        <f>SUM(G217:G224)</f>
        <v>22</v>
      </c>
      <c r="H225" s="534">
        <f>SUM(H217:H224)</f>
        <v>127</v>
      </c>
      <c r="I225" s="358">
        <f t="shared" si="58"/>
        <v>149</v>
      </c>
      <c r="J225" s="435"/>
      <c r="K225" s="534"/>
      <c r="L225" s="358"/>
      <c r="M225" s="384">
        <f>SUM(M217:M224)</f>
        <v>230</v>
      </c>
      <c r="N225" s="385">
        <f>SUM(N217:N224)</f>
        <v>710</v>
      </c>
      <c r="O225" s="386">
        <f t="shared" si="59"/>
        <v>940</v>
      </c>
    </row>
    <row r="226" spans="2:15" ht="19.5" customHeight="1" thickBot="1">
      <c r="B226" s="640" t="s">
        <v>131</v>
      </c>
      <c r="C226" s="640"/>
      <c r="D226" s="388">
        <f aca="true" t="shared" si="63" ref="D226:O226">+D150+D155+D161+D162+D169+D177+D189+D202+D209+D216+D225</f>
        <v>4244</v>
      </c>
      <c r="E226" s="388">
        <f t="shared" si="63"/>
        <v>4616</v>
      </c>
      <c r="F226" s="388">
        <f t="shared" si="63"/>
        <v>8860</v>
      </c>
      <c r="G226" s="388">
        <f t="shared" si="63"/>
        <v>1355</v>
      </c>
      <c r="H226" s="388">
        <f t="shared" si="63"/>
        <v>1615</v>
      </c>
      <c r="I226" s="388">
        <f t="shared" si="63"/>
        <v>2970</v>
      </c>
      <c r="J226" s="388">
        <f t="shared" si="63"/>
        <v>666</v>
      </c>
      <c r="K226" s="388">
        <f t="shared" si="63"/>
        <v>873</v>
      </c>
      <c r="L226" s="388">
        <f t="shared" si="63"/>
        <v>1539</v>
      </c>
      <c r="M226" s="388">
        <f t="shared" si="63"/>
        <v>6265</v>
      </c>
      <c r="N226" s="388">
        <f t="shared" si="63"/>
        <v>7104</v>
      </c>
      <c r="O226" s="388">
        <f t="shared" si="63"/>
        <v>13369</v>
      </c>
    </row>
    <row r="227" spans="2:15" ht="19.5" customHeight="1" thickBot="1">
      <c r="B227" s="640" t="s">
        <v>4</v>
      </c>
      <c r="C227" s="640"/>
      <c r="D227" s="388">
        <f aca="true" t="shared" si="64" ref="D227:O227">+D226+D142</f>
        <v>18285</v>
      </c>
      <c r="E227" s="388">
        <f t="shared" si="64"/>
        <v>18142</v>
      </c>
      <c r="F227" s="388">
        <f t="shared" si="64"/>
        <v>36427</v>
      </c>
      <c r="G227" s="388">
        <f t="shared" si="64"/>
        <v>2286</v>
      </c>
      <c r="H227" s="388">
        <f t="shared" si="64"/>
        <v>2825</v>
      </c>
      <c r="I227" s="388">
        <f t="shared" si="64"/>
        <v>5111</v>
      </c>
      <c r="J227" s="388">
        <f t="shared" si="64"/>
        <v>1994</v>
      </c>
      <c r="K227" s="388">
        <f t="shared" si="64"/>
        <v>1641</v>
      </c>
      <c r="L227" s="388">
        <f t="shared" si="64"/>
        <v>3635</v>
      </c>
      <c r="M227" s="387">
        <f t="shared" si="64"/>
        <v>22565</v>
      </c>
      <c r="N227" s="387">
        <f t="shared" si="64"/>
        <v>22608</v>
      </c>
      <c r="O227" s="387">
        <f t="shared" si="64"/>
        <v>45173</v>
      </c>
    </row>
    <row r="228" ht="16.5" customHeight="1">
      <c r="P228" s="196"/>
    </row>
    <row r="229" spans="2:3" ht="15" customHeight="1">
      <c r="B229" t="s">
        <v>282</v>
      </c>
      <c r="C229" s="581">
        <v>43951</v>
      </c>
    </row>
    <row r="230" spans="2:15" ht="15" customHeight="1">
      <c r="B230" s="664"/>
      <c r="C230" s="664"/>
      <c r="D230" s="664"/>
      <c r="E230" s="664"/>
      <c r="F230" s="664"/>
      <c r="G230" s="664"/>
      <c r="H230" s="664"/>
      <c r="I230" s="664"/>
      <c r="J230" s="664"/>
      <c r="K230" s="664"/>
      <c r="L230" s="664"/>
      <c r="M230" s="664"/>
      <c r="N230" s="664"/>
      <c r="O230" s="664"/>
    </row>
    <row r="231" spans="2:3" ht="15" customHeight="1">
      <c r="B231" s="237"/>
      <c r="C231" s="238"/>
    </row>
    <row r="232" spans="2:16" s="196" customFormat="1" ht="27" customHeight="1">
      <c r="B232"/>
      <c r="C232" s="238"/>
      <c r="D232" s="238"/>
      <c r="E232" s="238"/>
      <c r="F232" s="238"/>
      <c r="G232" s="238"/>
      <c r="H232" s="238"/>
      <c r="I232" s="238"/>
      <c r="J232" s="238"/>
      <c r="K232" s="238"/>
      <c r="L232" s="238"/>
      <c r="M232" s="238"/>
      <c r="N232" s="238"/>
      <c r="O232" s="238"/>
      <c r="P232"/>
    </row>
    <row r="233" spans="13:15" ht="36" customHeight="1">
      <c r="M233" s="157"/>
      <c r="N233" s="157"/>
      <c r="O233" s="157"/>
    </row>
    <row r="234" ht="22.5" customHeight="1"/>
  </sheetData>
  <sheetProtection/>
  <mergeCells count="35">
    <mergeCell ref="B230:O230"/>
    <mergeCell ref="B91:O91"/>
    <mergeCell ref="B2:O2"/>
    <mergeCell ref="D6:F6"/>
    <mergeCell ref="B3:O3"/>
    <mergeCell ref="B4:O4"/>
    <mergeCell ref="M6:O6"/>
    <mergeCell ref="G6:I6"/>
    <mergeCell ref="B6:B7"/>
    <mergeCell ref="C6:C7"/>
    <mergeCell ref="J6:L6"/>
    <mergeCell ref="B92:O92"/>
    <mergeCell ref="B93:O93"/>
    <mergeCell ref="B95:B96"/>
    <mergeCell ref="C95:C96"/>
    <mergeCell ref="D95:F95"/>
    <mergeCell ref="G95:I95"/>
    <mergeCell ref="M95:O95"/>
    <mergeCell ref="J95:L95"/>
    <mergeCell ref="J148:L148"/>
    <mergeCell ref="B139:C139"/>
    <mergeCell ref="B140:C140"/>
    <mergeCell ref="B142:C142"/>
    <mergeCell ref="B144:O144"/>
    <mergeCell ref="B141:C141"/>
    <mergeCell ref="B107:B109"/>
    <mergeCell ref="B226:C226"/>
    <mergeCell ref="B227:C227"/>
    <mergeCell ref="B145:O145"/>
    <mergeCell ref="B146:O146"/>
    <mergeCell ref="B148:B149"/>
    <mergeCell ref="C148:C149"/>
    <mergeCell ref="D148:F148"/>
    <mergeCell ref="G148:I148"/>
    <mergeCell ref="M148:O148"/>
  </mergeCells>
  <conditionalFormatting sqref="D227:L227 D226:O226 J89:L89 D139:O140 D77:O77 D78:L88 D141:L142 D8:L76 D97:L138 D150:L225">
    <cfRule type="containsBlanks" priority="5" dxfId="1" stopIfTrue="1">
      <formula>LEN(TRIM(D8))=0</formula>
    </cfRule>
  </conditionalFormatting>
  <conditionalFormatting sqref="D89:F89 H89:I89">
    <cfRule type="containsBlanks" priority="1" dxfId="1" stopIfTrue="1">
      <formula>LEN(TRIM(D89))=0</formula>
    </cfRule>
  </conditionalFormatting>
  <printOptions/>
  <pageMargins left="0" right="0" top="0" bottom="0" header="0.5118110236220472" footer="0.5118110236220472"/>
  <pageSetup horizontalDpi="600" verticalDpi="600" orientation="portrait" paperSize="9" scale="62" r:id="rId1"/>
  <rowBreaks count="3" manualBreakCount="3">
    <brk id="89" min="2" max="14" man="1"/>
    <brk id="169" max="14" man="1"/>
    <brk id="209" min="2" max="14" man="1"/>
  </rowBreaks>
  <ignoredErrors>
    <ignoredError sqref="M183:N187 O194 I216 M116:N116 M69:N69 F165 F216 I165 M155:N155 M79:O86 G209:H209 F225 F213:F214 N216 M177:N177 M167:O167 F176 I172:I173 I176 O176 M110:N110 M111 F167 F69:I69 M165:N165 O170 F169:F170 M106:N106 I213:I214 M169:N169 M16:O16 N15 I169:I170 I167 F177:I177 I225 N219 O163 F163 M181:N181 O172:O174 F172:F174 I209:I211 F210:F211" formula="1"/>
    <ignoredError sqref="O161 M115:N115 I155 M127:N127 I37 F115:I115 F37 I161" formula="1" formulaRange="1"/>
    <ignoredError sqref="M128:N128 M89:O89 D66:E66 O127:O130 D155:E155 D115:E115 D89:I89 F127:I129 D127:E127 M156:O156 I158 M130:N130 F160 I156 F156 G133:I133 F159 O158:O159 M159:N159 M160 F130 H130:I13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1:T150"/>
  <sheetViews>
    <sheetView zoomScale="75" zoomScaleNormal="75" zoomScalePageLayoutView="0" workbookViewId="0" topLeftCell="A1">
      <pane ySplit="6" topLeftCell="A7" activePane="bottomLeft" state="frozen"/>
      <selection pane="topLeft" activeCell="A1" sqref="A1"/>
      <selection pane="bottomLeft" activeCell="V147" sqref="V147"/>
    </sheetView>
  </sheetViews>
  <sheetFormatPr defaultColWidth="9.00390625" defaultRowHeight="12.75"/>
  <cols>
    <col min="1" max="1" width="1.625" style="0" customWidth="1"/>
    <col min="2" max="2" width="26.00390625" style="0" customWidth="1"/>
    <col min="3" max="3" width="63.125" style="0" customWidth="1"/>
    <col min="4" max="4" width="7.125" style="0" bestFit="1" customWidth="1"/>
    <col min="5" max="5" width="7.75390625" style="0" bestFit="1" customWidth="1"/>
    <col min="6" max="6" width="9.375" style="0" customWidth="1"/>
    <col min="7" max="7" width="6.00390625" style="0" customWidth="1"/>
    <col min="8" max="8" width="7.125" style="0" customWidth="1"/>
    <col min="9" max="9" width="6.00390625" style="0" customWidth="1"/>
    <col min="10" max="12" width="10.375" style="0" bestFit="1" customWidth="1"/>
    <col min="13" max="13" width="6.125" style="0" customWidth="1"/>
    <col min="14" max="14" width="6.75390625" style="0" bestFit="1" customWidth="1"/>
    <col min="15" max="15" width="6.75390625" style="636" bestFit="1" customWidth="1"/>
    <col min="16" max="18" width="6.75390625" style="636" customWidth="1"/>
  </cols>
  <sheetData>
    <row r="1" spans="2:18" ht="24.75" customHeight="1">
      <c r="B1" s="669" t="s">
        <v>10</v>
      </c>
      <c r="C1" s="669"/>
      <c r="D1" s="669"/>
      <c r="E1" s="669"/>
      <c r="F1" s="669"/>
      <c r="G1" s="669"/>
      <c r="H1" s="669"/>
      <c r="I1" s="669"/>
      <c r="J1" s="669"/>
      <c r="K1" s="669"/>
      <c r="L1" s="669"/>
      <c r="M1" s="669"/>
      <c r="N1" s="669"/>
      <c r="O1" s="669"/>
      <c r="P1" s="669"/>
      <c r="Q1" s="669"/>
      <c r="R1" s="669"/>
    </row>
    <row r="2" spans="2:18" ht="24.75" customHeight="1">
      <c r="B2" s="668" t="s">
        <v>0</v>
      </c>
      <c r="C2" s="668"/>
      <c r="D2" s="668"/>
      <c r="E2" s="668"/>
      <c r="F2" s="668"/>
      <c r="G2" s="668"/>
      <c r="H2" s="668"/>
      <c r="I2" s="668"/>
      <c r="J2" s="668"/>
      <c r="K2" s="668"/>
      <c r="L2" s="668"/>
      <c r="M2" s="668"/>
      <c r="N2" s="668"/>
      <c r="O2" s="668"/>
      <c r="P2" s="668"/>
      <c r="Q2" s="668"/>
      <c r="R2" s="668"/>
    </row>
    <row r="3" spans="2:18" ht="24.75" customHeight="1" thickBot="1">
      <c r="B3" s="669" t="s">
        <v>312</v>
      </c>
      <c r="C3" s="669"/>
      <c r="D3" s="669"/>
      <c r="E3" s="669"/>
      <c r="F3" s="669"/>
      <c r="G3" s="669"/>
      <c r="H3" s="669"/>
      <c r="I3" s="669"/>
      <c r="J3" s="669"/>
      <c r="K3" s="669"/>
      <c r="L3" s="669"/>
      <c r="M3" s="669"/>
      <c r="N3" s="669"/>
      <c r="O3" s="669"/>
      <c r="P3" s="669"/>
      <c r="Q3" s="669"/>
      <c r="R3" s="669"/>
    </row>
    <row r="4" spans="2:18" ht="24.75" customHeight="1" thickBot="1">
      <c r="B4" s="364" t="s">
        <v>16</v>
      </c>
      <c r="C4" s="365"/>
      <c r="D4" s="672" t="s">
        <v>18</v>
      </c>
      <c r="E4" s="673"/>
      <c r="F4" s="673"/>
      <c r="G4" s="673"/>
      <c r="H4" s="673"/>
      <c r="I4" s="673"/>
      <c r="J4" s="673"/>
      <c r="K4" s="673"/>
      <c r="L4" s="674"/>
      <c r="M4" s="676" t="s">
        <v>19</v>
      </c>
      <c r="N4" s="676"/>
      <c r="O4" s="677"/>
      <c r="P4" s="681" t="s">
        <v>22</v>
      </c>
      <c r="Q4" s="682"/>
      <c r="R4" s="683"/>
    </row>
    <row r="5" spans="2:18" ht="24.75" customHeight="1" thickBot="1">
      <c r="B5" s="305" t="s">
        <v>17</v>
      </c>
      <c r="C5" s="306"/>
      <c r="D5" s="685" t="s">
        <v>28</v>
      </c>
      <c r="E5" s="686"/>
      <c r="F5" s="687"/>
      <c r="G5" s="685" t="s">
        <v>27</v>
      </c>
      <c r="H5" s="686"/>
      <c r="I5" s="690"/>
      <c r="J5" s="685" t="s">
        <v>20</v>
      </c>
      <c r="K5" s="686"/>
      <c r="L5" s="687"/>
      <c r="M5" s="678"/>
      <c r="N5" s="679"/>
      <c r="O5" s="680"/>
      <c r="P5" s="685" t="s">
        <v>20</v>
      </c>
      <c r="Q5" s="686"/>
      <c r="R5" s="687"/>
    </row>
    <row r="6" spans="2:18" ht="24.75" customHeight="1" thickBot="1">
      <c r="B6" s="307"/>
      <c r="C6" s="363" t="s">
        <v>21</v>
      </c>
      <c r="D6" s="309" t="s">
        <v>5</v>
      </c>
      <c r="E6" s="309" t="s">
        <v>6</v>
      </c>
      <c r="F6" s="309" t="s">
        <v>7</v>
      </c>
      <c r="G6" s="309" t="s">
        <v>5</v>
      </c>
      <c r="H6" s="309" t="s">
        <v>6</v>
      </c>
      <c r="I6" s="309" t="s">
        <v>7</v>
      </c>
      <c r="J6" s="309" t="s">
        <v>5</v>
      </c>
      <c r="K6" s="309" t="s">
        <v>6</v>
      </c>
      <c r="L6" s="309" t="s">
        <v>7</v>
      </c>
      <c r="M6" s="309" t="s">
        <v>5</v>
      </c>
      <c r="N6" s="309" t="s">
        <v>6</v>
      </c>
      <c r="O6" s="309" t="s">
        <v>7</v>
      </c>
      <c r="P6" s="309" t="s">
        <v>5</v>
      </c>
      <c r="Q6" s="309" t="s">
        <v>6</v>
      </c>
      <c r="R6" s="600" t="s">
        <v>7</v>
      </c>
    </row>
    <row r="7" spans="2:18" ht="28.5" customHeight="1">
      <c r="B7" s="283"/>
      <c r="C7" s="408" t="s">
        <v>314</v>
      </c>
      <c r="D7" s="601">
        <v>12</v>
      </c>
      <c r="E7" s="601">
        <v>24</v>
      </c>
      <c r="F7" s="344">
        <f aca="true" t="shared" si="0" ref="F7:F12">SUM(D7:E7)</f>
        <v>36</v>
      </c>
      <c r="G7" s="633"/>
      <c r="H7" s="633"/>
      <c r="I7" s="633"/>
      <c r="J7" s="601">
        <f>+D7+G7</f>
        <v>12</v>
      </c>
      <c r="K7" s="601">
        <f>+E7+H7</f>
        <v>24</v>
      </c>
      <c r="L7" s="344">
        <f>+J7+K7</f>
        <v>36</v>
      </c>
      <c r="M7" s="601"/>
      <c r="N7" s="601"/>
      <c r="O7" s="344"/>
      <c r="P7" s="344">
        <f>+J7+M7</f>
        <v>12</v>
      </c>
      <c r="Q7" s="344">
        <f>+K7+N7</f>
        <v>24</v>
      </c>
      <c r="R7" s="344">
        <f aca="true" t="shared" si="1" ref="R7:R17">SUM(P7:Q7)</f>
        <v>36</v>
      </c>
    </row>
    <row r="8" spans="2:18" ht="28.5" customHeight="1">
      <c r="B8" s="283"/>
      <c r="C8" s="410" t="s">
        <v>132</v>
      </c>
      <c r="D8" s="602">
        <v>98</v>
      </c>
      <c r="E8" s="602">
        <v>58</v>
      </c>
      <c r="F8" s="340">
        <f t="shared" si="0"/>
        <v>156</v>
      </c>
      <c r="G8" s="602">
        <v>50</v>
      </c>
      <c r="H8" s="602">
        <v>46</v>
      </c>
      <c r="I8" s="340">
        <f>+G8+H8</f>
        <v>96</v>
      </c>
      <c r="J8" s="602">
        <f aca="true" t="shared" si="2" ref="J8:J17">+D8+G8</f>
        <v>148</v>
      </c>
      <c r="K8" s="602">
        <f aca="true" t="shared" si="3" ref="K8:K17">+E8+H8</f>
        <v>104</v>
      </c>
      <c r="L8" s="345">
        <f aca="true" t="shared" si="4" ref="L8:L17">+J8+K8</f>
        <v>252</v>
      </c>
      <c r="M8" s="602">
        <v>14</v>
      </c>
      <c r="N8" s="602">
        <v>15</v>
      </c>
      <c r="O8" s="340">
        <f>SUM(M8:N8)</f>
        <v>29</v>
      </c>
      <c r="P8" s="345">
        <f aca="true" t="shared" si="5" ref="P8:P17">+J8+M8</f>
        <v>162</v>
      </c>
      <c r="Q8" s="345">
        <f aca="true" t="shared" si="6" ref="Q8:Q17">+K8+N8</f>
        <v>119</v>
      </c>
      <c r="R8" s="345">
        <f t="shared" si="1"/>
        <v>281</v>
      </c>
    </row>
    <row r="9" spans="2:18" ht="28.5" customHeight="1">
      <c r="B9" s="283" t="s">
        <v>43</v>
      </c>
      <c r="C9" s="410" t="s">
        <v>134</v>
      </c>
      <c r="D9" s="602">
        <v>46</v>
      </c>
      <c r="E9" s="602">
        <v>14</v>
      </c>
      <c r="F9" s="340">
        <f t="shared" si="0"/>
        <v>60</v>
      </c>
      <c r="G9" s="610"/>
      <c r="H9" s="610"/>
      <c r="I9" s="610"/>
      <c r="J9" s="602">
        <f t="shared" si="2"/>
        <v>46</v>
      </c>
      <c r="K9" s="602">
        <f t="shared" si="3"/>
        <v>14</v>
      </c>
      <c r="L9" s="345">
        <f t="shared" si="4"/>
        <v>60</v>
      </c>
      <c r="M9" s="610">
        <v>21</v>
      </c>
      <c r="N9" s="610">
        <v>12</v>
      </c>
      <c r="O9" s="340">
        <f aca="true" t="shared" si="7" ref="O9:O17">SUM(M9:N9)</f>
        <v>33</v>
      </c>
      <c r="P9" s="345">
        <f t="shared" si="5"/>
        <v>67</v>
      </c>
      <c r="Q9" s="345">
        <f t="shared" si="6"/>
        <v>26</v>
      </c>
      <c r="R9" s="345">
        <f t="shared" si="1"/>
        <v>93</v>
      </c>
    </row>
    <row r="10" spans="2:18" ht="28.5" customHeight="1">
      <c r="B10" s="283"/>
      <c r="C10" s="410" t="s">
        <v>315</v>
      </c>
      <c r="D10" s="602">
        <v>6</v>
      </c>
      <c r="E10" s="602">
        <v>7</v>
      </c>
      <c r="F10" s="340">
        <f t="shared" si="0"/>
        <v>13</v>
      </c>
      <c r="G10" s="610"/>
      <c r="H10" s="610"/>
      <c r="I10" s="610"/>
      <c r="J10" s="602">
        <f t="shared" si="2"/>
        <v>6</v>
      </c>
      <c r="K10" s="602">
        <f t="shared" si="3"/>
        <v>7</v>
      </c>
      <c r="L10" s="345">
        <f t="shared" si="4"/>
        <v>13</v>
      </c>
      <c r="M10" s="610">
        <v>8</v>
      </c>
      <c r="N10" s="610">
        <v>7</v>
      </c>
      <c r="O10" s="340">
        <f t="shared" si="7"/>
        <v>15</v>
      </c>
      <c r="P10" s="345">
        <f t="shared" si="5"/>
        <v>14</v>
      </c>
      <c r="Q10" s="345">
        <f t="shared" si="6"/>
        <v>14</v>
      </c>
      <c r="R10" s="345">
        <f t="shared" si="1"/>
        <v>28</v>
      </c>
    </row>
    <row r="11" spans="2:18" ht="28.5" customHeight="1">
      <c r="B11" s="283" t="s">
        <v>133</v>
      </c>
      <c r="C11" s="410" t="s">
        <v>316</v>
      </c>
      <c r="D11" s="609">
        <v>64</v>
      </c>
      <c r="E11" s="602">
        <v>27</v>
      </c>
      <c r="F11" s="340">
        <f t="shared" si="0"/>
        <v>91</v>
      </c>
      <c r="G11" s="611"/>
      <c r="H11" s="611"/>
      <c r="I11" s="611"/>
      <c r="J11" s="602">
        <f t="shared" si="2"/>
        <v>64</v>
      </c>
      <c r="K11" s="602">
        <f t="shared" si="3"/>
        <v>27</v>
      </c>
      <c r="L11" s="345">
        <f t="shared" si="4"/>
        <v>91</v>
      </c>
      <c r="M11" s="611">
        <v>8</v>
      </c>
      <c r="N11" s="611">
        <v>1</v>
      </c>
      <c r="O11" s="340">
        <f t="shared" si="7"/>
        <v>9</v>
      </c>
      <c r="P11" s="345">
        <f t="shared" si="5"/>
        <v>72</v>
      </c>
      <c r="Q11" s="345">
        <f t="shared" si="6"/>
        <v>28</v>
      </c>
      <c r="R11" s="345">
        <f t="shared" si="1"/>
        <v>100</v>
      </c>
    </row>
    <row r="12" spans="2:18" ht="28.5" customHeight="1">
      <c r="B12" s="283"/>
      <c r="C12" s="410" t="s">
        <v>136</v>
      </c>
      <c r="D12" s="603">
        <v>1</v>
      </c>
      <c r="E12" s="603">
        <v>3</v>
      </c>
      <c r="F12" s="340">
        <f t="shared" si="0"/>
        <v>4</v>
      </c>
      <c r="G12" s="611"/>
      <c r="H12" s="611"/>
      <c r="I12" s="611"/>
      <c r="J12" s="603">
        <f t="shared" si="2"/>
        <v>1</v>
      </c>
      <c r="K12" s="602">
        <f t="shared" si="3"/>
        <v>3</v>
      </c>
      <c r="L12" s="345">
        <f t="shared" si="4"/>
        <v>4</v>
      </c>
      <c r="M12" s="610"/>
      <c r="N12" s="611"/>
      <c r="O12" s="340">
        <f t="shared" si="7"/>
        <v>0</v>
      </c>
      <c r="P12" s="345">
        <f t="shared" si="5"/>
        <v>1</v>
      </c>
      <c r="Q12" s="345">
        <f t="shared" si="6"/>
        <v>3</v>
      </c>
      <c r="R12" s="345">
        <f t="shared" si="1"/>
        <v>4</v>
      </c>
    </row>
    <row r="13" spans="2:18" ht="28.5" customHeight="1">
      <c r="B13" s="283"/>
      <c r="C13" s="410" t="s">
        <v>357</v>
      </c>
      <c r="D13" s="603">
        <v>1</v>
      </c>
      <c r="E13" s="603"/>
      <c r="F13" s="340">
        <f>SUM(D13:E13)</f>
        <v>1</v>
      </c>
      <c r="G13" s="611"/>
      <c r="H13" s="611"/>
      <c r="I13" s="611"/>
      <c r="J13" s="603">
        <f>+D13+G13</f>
        <v>1</v>
      </c>
      <c r="K13" s="602">
        <f>+E13+H13</f>
        <v>0</v>
      </c>
      <c r="L13" s="345">
        <f>+J13+K13</f>
        <v>1</v>
      </c>
      <c r="M13" s="610"/>
      <c r="N13" s="611"/>
      <c r="O13" s="340">
        <f>SUM(M13:N13)</f>
        <v>0</v>
      </c>
      <c r="P13" s="345">
        <f>+J13+M13</f>
        <v>1</v>
      </c>
      <c r="Q13" s="345">
        <f>+K13+N13</f>
        <v>0</v>
      </c>
      <c r="R13" s="345">
        <f>SUM(P13:Q13)</f>
        <v>1</v>
      </c>
    </row>
    <row r="14" spans="2:18" ht="28.5" customHeight="1">
      <c r="B14" s="283" t="s">
        <v>322</v>
      </c>
      <c r="C14" s="408" t="s">
        <v>284</v>
      </c>
      <c r="D14" s="602">
        <v>27</v>
      </c>
      <c r="E14" s="602">
        <v>9</v>
      </c>
      <c r="F14" s="345">
        <f>SUM(D14:E14)</f>
        <v>36</v>
      </c>
      <c r="G14" s="610"/>
      <c r="H14" s="610"/>
      <c r="I14" s="610"/>
      <c r="J14" s="602">
        <f t="shared" si="2"/>
        <v>27</v>
      </c>
      <c r="K14" s="602">
        <f t="shared" si="3"/>
        <v>9</v>
      </c>
      <c r="L14" s="345">
        <f t="shared" si="4"/>
        <v>36</v>
      </c>
      <c r="M14" s="602">
        <v>12</v>
      </c>
      <c r="N14" s="602">
        <v>7</v>
      </c>
      <c r="O14" s="340">
        <f t="shared" si="7"/>
        <v>19</v>
      </c>
      <c r="P14" s="345">
        <f t="shared" si="5"/>
        <v>39</v>
      </c>
      <c r="Q14" s="345">
        <f t="shared" si="6"/>
        <v>16</v>
      </c>
      <c r="R14" s="345">
        <f t="shared" si="1"/>
        <v>55</v>
      </c>
    </row>
    <row r="15" spans="2:18" ht="28.5" customHeight="1">
      <c r="B15" s="284"/>
      <c r="C15" s="408" t="s">
        <v>139</v>
      </c>
      <c r="D15" s="602">
        <v>1</v>
      </c>
      <c r="E15" s="602"/>
      <c r="F15" s="340">
        <f>SUM(D15:E15)</f>
        <v>1</v>
      </c>
      <c r="G15" s="610"/>
      <c r="H15" s="610"/>
      <c r="I15" s="610"/>
      <c r="J15" s="602">
        <f t="shared" si="2"/>
        <v>1</v>
      </c>
      <c r="K15" s="602">
        <f t="shared" si="3"/>
        <v>0</v>
      </c>
      <c r="L15" s="345">
        <f t="shared" si="4"/>
        <v>1</v>
      </c>
      <c r="M15" s="610"/>
      <c r="N15" s="610"/>
      <c r="O15" s="340">
        <f t="shared" si="7"/>
        <v>0</v>
      </c>
      <c r="P15" s="345">
        <f t="shared" si="5"/>
        <v>1</v>
      </c>
      <c r="Q15" s="345">
        <f t="shared" si="6"/>
        <v>0</v>
      </c>
      <c r="R15" s="345">
        <f t="shared" si="1"/>
        <v>1</v>
      </c>
    </row>
    <row r="16" spans="2:18" ht="28.5" customHeight="1">
      <c r="B16" s="284"/>
      <c r="C16" s="408" t="s">
        <v>283</v>
      </c>
      <c r="D16" s="602">
        <v>39</v>
      </c>
      <c r="E16" s="602">
        <v>26</v>
      </c>
      <c r="F16" s="393">
        <f>SUM(D16:E16)</f>
        <v>65</v>
      </c>
      <c r="G16" s="610"/>
      <c r="H16" s="610"/>
      <c r="I16" s="610"/>
      <c r="J16" s="602">
        <f t="shared" si="2"/>
        <v>39</v>
      </c>
      <c r="K16" s="602">
        <f t="shared" si="3"/>
        <v>26</v>
      </c>
      <c r="L16" s="345">
        <f t="shared" si="4"/>
        <v>65</v>
      </c>
      <c r="M16" s="610"/>
      <c r="N16" s="610"/>
      <c r="O16" s="340">
        <f t="shared" si="7"/>
        <v>0</v>
      </c>
      <c r="P16" s="345">
        <f t="shared" si="5"/>
        <v>39</v>
      </c>
      <c r="Q16" s="345">
        <f t="shared" si="6"/>
        <v>26</v>
      </c>
      <c r="R16" s="345">
        <f t="shared" si="1"/>
        <v>65</v>
      </c>
    </row>
    <row r="17" spans="2:18" ht="28.5" customHeight="1" thickBot="1">
      <c r="B17" s="283"/>
      <c r="C17" s="414" t="s">
        <v>317</v>
      </c>
      <c r="D17" s="602">
        <v>68</v>
      </c>
      <c r="E17" s="602">
        <v>26</v>
      </c>
      <c r="F17" s="343">
        <f>SUM(D17:E17)</f>
        <v>94</v>
      </c>
      <c r="G17" s="634"/>
      <c r="H17" s="634"/>
      <c r="I17" s="634"/>
      <c r="J17" s="604">
        <f t="shared" si="2"/>
        <v>68</v>
      </c>
      <c r="K17" s="604">
        <f t="shared" si="3"/>
        <v>26</v>
      </c>
      <c r="L17" s="345">
        <f t="shared" si="4"/>
        <v>94</v>
      </c>
      <c r="M17" s="634">
        <v>2</v>
      </c>
      <c r="N17" s="634">
        <v>1</v>
      </c>
      <c r="O17" s="340">
        <f t="shared" si="7"/>
        <v>3</v>
      </c>
      <c r="P17" s="406">
        <f t="shared" si="5"/>
        <v>70</v>
      </c>
      <c r="Q17" s="406">
        <f t="shared" si="6"/>
        <v>27</v>
      </c>
      <c r="R17" s="406">
        <f t="shared" si="1"/>
        <v>97</v>
      </c>
    </row>
    <row r="18" spans="2:18" ht="28.5" customHeight="1" thickBot="1">
      <c r="B18" s="286"/>
      <c r="C18" s="394" t="s">
        <v>20</v>
      </c>
      <c r="D18" s="291">
        <f>SUM(D7:D17)</f>
        <v>363</v>
      </c>
      <c r="E18" s="291">
        <f aca="true" t="shared" si="8" ref="E18:R18">SUM(E7:E17)</f>
        <v>194</v>
      </c>
      <c r="F18" s="291">
        <f t="shared" si="8"/>
        <v>557</v>
      </c>
      <c r="G18" s="291">
        <f t="shared" si="8"/>
        <v>50</v>
      </c>
      <c r="H18" s="291">
        <f t="shared" si="8"/>
        <v>46</v>
      </c>
      <c r="I18" s="291">
        <f t="shared" si="8"/>
        <v>96</v>
      </c>
      <c r="J18" s="291">
        <f t="shared" si="8"/>
        <v>413</v>
      </c>
      <c r="K18" s="291">
        <f t="shared" si="8"/>
        <v>240</v>
      </c>
      <c r="L18" s="291">
        <f t="shared" si="8"/>
        <v>653</v>
      </c>
      <c r="M18" s="291">
        <f t="shared" si="8"/>
        <v>65</v>
      </c>
      <c r="N18" s="291">
        <f t="shared" si="8"/>
        <v>43</v>
      </c>
      <c r="O18" s="291">
        <f t="shared" si="8"/>
        <v>108</v>
      </c>
      <c r="P18" s="291">
        <f t="shared" si="8"/>
        <v>478</v>
      </c>
      <c r="Q18" s="291">
        <f t="shared" si="8"/>
        <v>283</v>
      </c>
      <c r="R18" s="291">
        <f t="shared" si="8"/>
        <v>761</v>
      </c>
    </row>
    <row r="19" spans="2:20" s="151" customFormat="1" ht="30.75" customHeight="1">
      <c r="B19" s="283"/>
      <c r="C19" s="294" t="s">
        <v>277</v>
      </c>
      <c r="D19" s="612">
        <v>8</v>
      </c>
      <c r="E19" s="612">
        <v>7</v>
      </c>
      <c r="F19" s="396">
        <f>SUM(D19:E19)</f>
        <v>15</v>
      </c>
      <c r="G19" s="613"/>
      <c r="H19" s="613"/>
      <c r="I19" s="398"/>
      <c r="J19" s="415">
        <f>+D19+G19</f>
        <v>8</v>
      </c>
      <c r="K19" s="415">
        <f>+E19+H19</f>
        <v>7</v>
      </c>
      <c r="L19" s="395">
        <f>SUM(J19:K19)</f>
        <v>15</v>
      </c>
      <c r="M19" s="614"/>
      <c r="N19" s="614"/>
      <c r="O19" s="398"/>
      <c r="P19" s="396">
        <f>+J19+M19</f>
        <v>8</v>
      </c>
      <c r="Q19" s="396">
        <f>+K19+N19</f>
        <v>7</v>
      </c>
      <c r="R19" s="608">
        <f>SUM(P19:Q19)</f>
        <v>15</v>
      </c>
      <c r="S19"/>
      <c r="T19"/>
    </row>
    <row r="20" spans="2:20" s="151" customFormat="1" ht="30.75" customHeight="1">
      <c r="B20" s="283"/>
      <c r="C20" s="293" t="s">
        <v>216</v>
      </c>
      <c r="D20" s="612">
        <v>32</v>
      </c>
      <c r="E20" s="612">
        <v>17</v>
      </c>
      <c r="F20" s="342">
        <f aca="true" t="shared" si="9" ref="F20:F49">SUM(D20:E20)</f>
        <v>49</v>
      </c>
      <c r="G20" s="292"/>
      <c r="H20" s="292"/>
      <c r="I20" s="342"/>
      <c r="J20" s="415">
        <f aca="true" t="shared" si="10" ref="J20:J49">+D20+G20</f>
        <v>32</v>
      </c>
      <c r="K20" s="415">
        <f aca="true" t="shared" si="11" ref="K20:K49">+E20+H20</f>
        <v>17</v>
      </c>
      <c r="L20" s="342">
        <f>SUM(J20:K20)</f>
        <v>49</v>
      </c>
      <c r="M20" s="614"/>
      <c r="N20" s="614"/>
      <c r="O20" s="398"/>
      <c r="P20" s="342">
        <f aca="true" t="shared" si="12" ref="P20:Q49">+J20+M20</f>
        <v>32</v>
      </c>
      <c r="Q20" s="342">
        <f t="shared" si="12"/>
        <v>17</v>
      </c>
      <c r="R20" s="342">
        <f>SUM(P20:Q20)</f>
        <v>49</v>
      </c>
      <c r="S20"/>
      <c r="T20"/>
    </row>
    <row r="21" spans="2:20" s="151" customFormat="1" ht="30.75" customHeight="1">
      <c r="B21" s="283"/>
      <c r="C21" s="293" t="s">
        <v>147</v>
      </c>
      <c r="D21" s="612">
        <v>18</v>
      </c>
      <c r="E21" s="612">
        <v>27</v>
      </c>
      <c r="F21" s="342">
        <f t="shared" si="9"/>
        <v>45</v>
      </c>
      <c r="G21" s="292"/>
      <c r="H21" s="292"/>
      <c r="I21" s="342"/>
      <c r="J21" s="415">
        <f t="shared" si="10"/>
        <v>18</v>
      </c>
      <c r="K21" s="415">
        <f t="shared" si="11"/>
        <v>27</v>
      </c>
      <c r="L21" s="398">
        <f aca="true" t="shared" si="13" ref="L21:L49">SUM(J21:K21)</f>
        <v>45</v>
      </c>
      <c r="M21" s="612">
        <v>8</v>
      </c>
      <c r="N21" s="612">
        <v>8</v>
      </c>
      <c r="O21" s="398">
        <f aca="true" t="shared" si="14" ref="O21:O49">+M21+N21</f>
        <v>16</v>
      </c>
      <c r="P21" s="342">
        <f t="shared" si="12"/>
        <v>26</v>
      </c>
      <c r="Q21" s="342">
        <f t="shared" si="12"/>
        <v>35</v>
      </c>
      <c r="R21" s="398">
        <f aca="true" t="shared" si="15" ref="R21:R49">SUM(P21:Q21)</f>
        <v>61</v>
      </c>
      <c r="S21"/>
      <c r="T21"/>
    </row>
    <row r="22" spans="2:20" s="151" customFormat="1" ht="30.75" customHeight="1">
      <c r="B22" s="589"/>
      <c r="C22" s="293" t="s">
        <v>148</v>
      </c>
      <c r="D22" s="612">
        <v>22</v>
      </c>
      <c r="E22" s="612">
        <v>37</v>
      </c>
      <c r="F22" s="342">
        <f t="shared" si="9"/>
        <v>59</v>
      </c>
      <c r="G22" s="292"/>
      <c r="H22" s="292"/>
      <c r="I22" s="342"/>
      <c r="J22" s="415">
        <f t="shared" si="10"/>
        <v>22</v>
      </c>
      <c r="K22" s="415">
        <f t="shared" si="11"/>
        <v>37</v>
      </c>
      <c r="L22" s="342">
        <f t="shared" si="13"/>
        <v>59</v>
      </c>
      <c r="M22" s="614"/>
      <c r="N22" s="614"/>
      <c r="O22" s="398"/>
      <c r="P22" s="342">
        <f t="shared" si="12"/>
        <v>22</v>
      </c>
      <c r="Q22" s="342">
        <f t="shared" si="12"/>
        <v>37</v>
      </c>
      <c r="R22" s="398">
        <f t="shared" si="15"/>
        <v>59</v>
      </c>
      <c r="S22"/>
      <c r="T22"/>
    </row>
    <row r="23" spans="2:20" s="151" customFormat="1" ht="29.25" customHeight="1">
      <c r="B23" s="283"/>
      <c r="C23" s="293" t="s">
        <v>150</v>
      </c>
      <c r="D23" s="612">
        <v>16</v>
      </c>
      <c r="E23" s="612">
        <v>33</v>
      </c>
      <c r="F23" s="342">
        <f t="shared" si="9"/>
        <v>49</v>
      </c>
      <c r="G23" s="292"/>
      <c r="H23" s="292"/>
      <c r="I23" s="342"/>
      <c r="J23" s="415">
        <f t="shared" si="10"/>
        <v>16</v>
      </c>
      <c r="K23" s="415">
        <f t="shared" si="11"/>
        <v>33</v>
      </c>
      <c r="L23" s="342">
        <f t="shared" si="13"/>
        <v>49</v>
      </c>
      <c r="M23" s="612">
        <v>13</v>
      </c>
      <c r="N23" s="612">
        <v>12</v>
      </c>
      <c r="O23" s="398">
        <f t="shared" si="14"/>
        <v>25</v>
      </c>
      <c r="P23" s="342">
        <f t="shared" si="12"/>
        <v>29</v>
      </c>
      <c r="Q23" s="342">
        <f t="shared" si="12"/>
        <v>45</v>
      </c>
      <c r="R23" s="398">
        <f t="shared" si="15"/>
        <v>74</v>
      </c>
      <c r="S23"/>
      <c r="T23"/>
    </row>
    <row r="24" spans="2:18" ht="29.25" customHeight="1">
      <c r="B24" s="283"/>
      <c r="C24" s="294" t="s">
        <v>140</v>
      </c>
      <c r="D24" s="612">
        <v>23</v>
      </c>
      <c r="E24" s="612">
        <v>10</v>
      </c>
      <c r="F24" s="342">
        <f t="shared" si="9"/>
        <v>33</v>
      </c>
      <c r="G24" s="615"/>
      <c r="H24" s="615"/>
      <c r="I24" s="342"/>
      <c r="J24" s="415">
        <f t="shared" si="10"/>
        <v>23</v>
      </c>
      <c r="K24" s="415">
        <f t="shared" si="11"/>
        <v>10</v>
      </c>
      <c r="L24" s="398">
        <f t="shared" si="13"/>
        <v>33</v>
      </c>
      <c r="M24" s="612">
        <v>13</v>
      </c>
      <c r="N24" s="612">
        <v>15</v>
      </c>
      <c r="O24" s="398">
        <f t="shared" si="14"/>
        <v>28</v>
      </c>
      <c r="P24" s="342">
        <f t="shared" si="12"/>
        <v>36</v>
      </c>
      <c r="Q24" s="342">
        <f t="shared" si="12"/>
        <v>25</v>
      </c>
      <c r="R24" s="398">
        <f t="shared" si="15"/>
        <v>61</v>
      </c>
    </row>
    <row r="25" spans="2:18" ht="29.25" customHeight="1">
      <c r="B25" s="283"/>
      <c r="C25" s="550" t="s">
        <v>154</v>
      </c>
      <c r="D25" s="612">
        <v>55</v>
      </c>
      <c r="E25" s="612">
        <v>41</v>
      </c>
      <c r="F25" s="342">
        <f t="shared" si="9"/>
        <v>96</v>
      </c>
      <c r="G25" s="555"/>
      <c r="H25" s="555"/>
      <c r="I25" s="342"/>
      <c r="J25" s="415">
        <f t="shared" si="10"/>
        <v>55</v>
      </c>
      <c r="K25" s="415">
        <f t="shared" si="11"/>
        <v>41</v>
      </c>
      <c r="L25" s="341">
        <f t="shared" si="13"/>
        <v>96</v>
      </c>
      <c r="M25" s="612">
        <v>17</v>
      </c>
      <c r="N25" s="612">
        <v>13</v>
      </c>
      <c r="O25" s="398">
        <f t="shared" si="14"/>
        <v>30</v>
      </c>
      <c r="P25" s="342">
        <f t="shared" si="12"/>
        <v>72</v>
      </c>
      <c r="Q25" s="342">
        <f t="shared" si="12"/>
        <v>54</v>
      </c>
      <c r="R25" s="341">
        <f t="shared" si="15"/>
        <v>126</v>
      </c>
    </row>
    <row r="26" spans="2:18" ht="29.25" customHeight="1">
      <c r="B26" s="283" t="s">
        <v>144</v>
      </c>
      <c r="C26" s="295" t="s">
        <v>75</v>
      </c>
      <c r="D26" s="612">
        <v>17</v>
      </c>
      <c r="E26" s="612">
        <v>49</v>
      </c>
      <c r="F26" s="342">
        <f t="shared" si="9"/>
        <v>66</v>
      </c>
      <c r="G26" s="555"/>
      <c r="H26" s="555"/>
      <c r="I26" s="342"/>
      <c r="J26" s="415">
        <f t="shared" si="10"/>
        <v>17</v>
      </c>
      <c r="K26" s="415">
        <f t="shared" si="11"/>
        <v>49</v>
      </c>
      <c r="L26" s="341">
        <f t="shared" si="13"/>
        <v>66</v>
      </c>
      <c r="M26" s="612">
        <v>5</v>
      </c>
      <c r="N26" s="612">
        <v>28</v>
      </c>
      <c r="O26" s="398">
        <f t="shared" si="14"/>
        <v>33</v>
      </c>
      <c r="P26" s="342">
        <f t="shared" si="12"/>
        <v>22</v>
      </c>
      <c r="Q26" s="342">
        <f t="shared" si="12"/>
        <v>77</v>
      </c>
      <c r="R26" s="341">
        <f t="shared" si="15"/>
        <v>99</v>
      </c>
    </row>
    <row r="27" spans="2:18" ht="29.25" customHeight="1">
      <c r="B27" s="283"/>
      <c r="C27" s="293" t="s">
        <v>141</v>
      </c>
      <c r="D27" s="612">
        <v>15</v>
      </c>
      <c r="E27" s="612">
        <v>8</v>
      </c>
      <c r="F27" s="342">
        <f t="shared" si="9"/>
        <v>23</v>
      </c>
      <c r="G27" s="292"/>
      <c r="H27" s="292"/>
      <c r="I27" s="342"/>
      <c r="J27" s="415">
        <f t="shared" si="10"/>
        <v>15</v>
      </c>
      <c r="K27" s="415">
        <f t="shared" si="11"/>
        <v>8</v>
      </c>
      <c r="L27" s="341">
        <f t="shared" si="13"/>
        <v>23</v>
      </c>
      <c r="M27" s="612">
        <v>8</v>
      </c>
      <c r="N27" s="612">
        <v>10</v>
      </c>
      <c r="O27" s="398">
        <f t="shared" si="14"/>
        <v>18</v>
      </c>
      <c r="P27" s="342">
        <f t="shared" si="12"/>
        <v>23</v>
      </c>
      <c r="Q27" s="342">
        <f t="shared" si="12"/>
        <v>18</v>
      </c>
      <c r="R27" s="341">
        <f t="shared" si="15"/>
        <v>41</v>
      </c>
    </row>
    <row r="28" spans="2:18" ht="29.25" customHeight="1">
      <c r="B28" s="283"/>
      <c r="C28" s="293" t="s">
        <v>153</v>
      </c>
      <c r="D28" s="612">
        <v>26</v>
      </c>
      <c r="E28" s="612">
        <v>7</v>
      </c>
      <c r="F28" s="342">
        <f t="shared" si="9"/>
        <v>33</v>
      </c>
      <c r="G28" s="292"/>
      <c r="H28" s="292"/>
      <c r="I28" s="342"/>
      <c r="J28" s="415">
        <f t="shared" si="10"/>
        <v>26</v>
      </c>
      <c r="K28" s="415">
        <f t="shared" si="11"/>
        <v>7</v>
      </c>
      <c r="L28" s="342">
        <f t="shared" si="13"/>
        <v>33</v>
      </c>
      <c r="M28" s="612">
        <v>18</v>
      </c>
      <c r="N28" s="612">
        <v>14</v>
      </c>
      <c r="O28" s="398">
        <f t="shared" si="14"/>
        <v>32</v>
      </c>
      <c r="P28" s="342">
        <f t="shared" si="12"/>
        <v>44</v>
      </c>
      <c r="Q28" s="342">
        <f t="shared" si="12"/>
        <v>21</v>
      </c>
      <c r="R28" s="342">
        <f t="shared" si="15"/>
        <v>65</v>
      </c>
    </row>
    <row r="29" spans="2:18" ht="29.25" customHeight="1">
      <c r="B29" s="283"/>
      <c r="C29" s="295" t="s">
        <v>156</v>
      </c>
      <c r="D29" s="612">
        <v>14</v>
      </c>
      <c r="E29" s="612">
        <v>34</v>
      </c>
      <c r="F29" s="342">
        <f t="shared" si="9"/>
        <v>48</v>
      </c>
      <c r="G29" s="555"/>
      <c r="H29" s="555"/>
      <c r="I29" s="342"/>
      <c r="J29" s="415">
        <f t="shared" si="10"/>
        <v>14</v>
      </c>
      <c r="K29" s="415">
        <f t="shared" si="11"/>
        <v>34</v>
      </c>
      <c r="L29" s="341">
        <f t="shared" si="13"/>
        <v>48</v>
      </c>
      <c r="M29" s="612">
        <v>9</v>
      </c>
      <c r="N29" s="612">
        <v>8</v>
      </c>
      <c r="O29" s="398">
        <f t="shared" si="14"/>
        <v>17</v>
      </c>
      <c r="P29" s="342">
        <f t="shared" si="12"/>
        <v>23</v>
      </c>
      <c r="Q29" s="342">
        <f t="shared" si="12"/>
        <v>42</v>
      </c>
      <c r="R29" s="341">
        <f t="shared" si="15"/>
        <v>65</v>
      </c>
    </row>
    <row r="30" spans="2:18" ht="29.25" customHeight="1">
      <c r="B30" s="283"/>
      <c r="C30" s="295" t="s">
        <v>217</v>
      </c>
      <c r="D30" s="616"/>
      <c r="E30" s="616"/>
      <c r="F30" s="342"/>
      <c r="G30" s="555"/>
      <c r="H30" s="555"/>
      <c r="I30" s="342"/>
      <c r="J30" s="415"/>
      <c r="K30" s="415"/>
      <c r="L30" s="341"/>
      <c r="M30" s="612">
        <v>7</v>
      </c>
      <c r="N30" s="612">
        <v>13</v>
      </c>
      <c r="O30" s="398">
        <f t="shared" si="14"/>
        <v>20</v>
      </c>
      <c r="P30" s="342">
        <f t="shared" si="12"/>
        <v>7</v>
      </c>
      <c r="Q30" s="342">
        <f t="shared" si="12"/>
        <v>13</v>
      </c>
      <c r="R30" s="341">
        <f t="shared" si="15"/>
        <v>20</v>
      </c>
    </row>
    <row r="31" spans="2:18" ht="29.25" customHeight="1">
      <c r="B31" s="283"/>
      <c r="C31" s="295" t="s">
        <v>155</v>
      </c>
      <c r="D31" s="612">
        <v>21</v>
      </c>
      <c r="E31" s="612">
        <v>75</v>
      </c>
      <c r="F31" s="342">
        <f t="shared" si="9"/>
        <v>96</v>
      </c>
      <c r="G31" s="555"/>
      <c r="H31" s="555"/>
      <c r="I31" s="342"/>
      <c r="J31" s="415">
        <f t="shared" si="10"/>
        <v>21</v>
      </c>
      <c r="K31" s="415">
        <f t="shared" si="11"/>
        <v>75</v>
      </c>
      <c r="L31" s="341">
        <f t="shared" si="13"/>
        <v>96</v>
      </c>
      <c r="M31" s="612">
        <v>3</v>
      </c>
      <c r="N31" s="612">
        <v>30</v>
      </c>
      <c r="O31" s="398">
        <f t="shared" si="14"/>
        <v>33</v>
      </c>
      <c r="P31" s="342">
        <f t="shared" si="12"/>
        <v>24</v>
      </c>
      <c r="Q31" s="342">
        <f t="shared" si="12"/>
        <v>105</v>
      </c>
      <c r="R31" s="341">
        <f t="shared" si="15"/>
        <v>129</v>
      </c>
    </row>
    <row r="32" spans="2:18" ht="29.25" customHeight="1">
      <c r="B32" s="589"/>
      <c r="C32" s="293" t="s">
        <v>145</v>
      </c>
      <c r="D32" s="612">
        <v>25</v>
      </c>
      <c r="E32" s="612">
        <v>30</v>
      </c>
      <c r="F32" s="342">
        <f t="shared" si="9"/>
        <v>55</v>
      </c>
      <c r="G32" s="292"/>
      <c r="H32" s="292"/>
      <c r="I32" s="342"/>
      <c r="J32" s="415">
        <f t="shared" si="10"/>
        <v>25</v>
      </c>
      <c r="K32" s="415">
        <f t="shared" si="11"/>
        <v>30</v>
      </c>
      <c r="L32" s="341">
        <f t="shared" si="13"/>
        <v>55</v>
      </c>
      <c r="M32" s="612">
        <v>11</v>
      </c>
      <c r="N32" s="612">
        <v>12</v>
      </c>
      <c r="O32" s="398">
        <f t="shared" si="14"/>
        <v>23</v>
      </c>
      <c r="P32" s="342">
        <f t="shared" si="12"/>
        <v>36</v>
      </c>
      <c r="Q32" s="342">
        <f t="shared" si="12"/>
        <v>42</v>
      </c>
      <c r="R32" s="342">
        <f t="shared" si="15"/>
        <v>78</v>
      </c>
    </row>
    <row r="33" spans="2:18" ht="24" customHeight="1">
      <c r="B33" s="283" t="s">
        <v>133</v>
      </c>
      <c r="C33" s="293" t="s">
        <v>142</v>
      </c>
      <c r="D33" s="612">
        <v>11</v>
      </c>
      <c r="E33" s="612">
        <v>12</v>
      </c>
      <c r="F33" s="342">
        <f t="shared" si="9"/>
        <v>23</v>
      </c>
      <c r="G33" s="292"/>
      <c r="H33" s="292"/>
      <c r="I33" s="342"/>
      <c r="J33" s="415">
        <f t="shared" si="10"/>
        <v>11</v>
      </c>
      <c r="K33" s="415">
        <f t="shared" si="11"/>
        <v>12</v>
      </c>
      <c r="L33" s="342">
        <f t="shared" si="13"/>
        <v>23</v>
      </c>
      <c r="M33" s="612">
        <v>12</v>
      </c>
      <c r="N33" s="612">
        <v>8</v>
      </c>
      <c r="O33" s="398">
        <f t="shared" si="14"/>
        <v>20</v>
      </c>
      <c r="P33" s="342">
        <f t="shared" si="12"/>
        <v>23</v>
      </c>
      <c r="Q33" s="342">
        <f t="shared" si="12"/>
        <v>20</v>
      </c>
      <c r="R33" s="342">
        <f t="shared" si="15"/>
        <v>43</v>
      </c>
    </row>
    <row r="34" spans="2:18" ht="29.25" customHeight="1">
      <c r="B34" s="283"/>
      <c r="C34" s="293" t="s">
        <v>197</v>
      </c>
      <c r="D34" s="612">
        <v>20</v>
      </c>
      <c r="E34" s="612">
        <v>17</v>
      </c>
      <c r="F34" s="342">
        <f t="shared" si="9"/>
        <v>37</v>
      </c>
      <c r="G34" s="555"/>
      <c r="H34" s="555"/>
      <c r="I34" s="342"/>
      <c r="J34" s="415">
        <f t="shared" si="10"/>
        <v>20</v>
      </c>
      <c r="K34" s="415">
        <f t="shared" si="11"/>
        <v>17</v>
      </c>
      <c r="L34" s="341">
        <f t="shared" si="13"/>
        <v>37</v>
      </c>
      <c r="M34" s="614"/>
      <c r="N34" s="614"/>
      <c r="O34" s="342"/>
      <c r="P34" s="342">
        <f t="shared" si="12"/>
        <v>20</v>
      </c>
      <c r="Q34" s="342">
        <f t="shared" si="12"/>
        <v>17</v>
      </c>
      <c r="R34" s="341">
        <f t="shared" si="15"/>
        <v>37</v>
      </c>
    </row>
    <row r="35" spans="2:18" s="568" customFormat="1" ht="29.25" customHeight="1">
      <c r="B35" s="283"/>
      <c r="C35" s="567" t="s">
        <v>157</v>
      </c>
      <c r="D35" s="612">
        <v>4</v>
      </c>
      <c r="E35" s="612">
        <v>44</v>
      </c>
      <c r="F35" s="342">
        <f t="shared" si="9"/>
        <v>48</v>
      </c>
      <c r="G35" s="555"/>
      <c r="H35" s="555"/>
      <c r="I35" s="342"/>
      <c r="J35" s="415">
        <f t="shared" si="10"/>
        <v>4</v>
      </c>
      <c r="K35" s="415">
        <f t="shared" si="11"/>
        <v>44</v>
      </c>
      <c r="L35" s="341">
        <f t="shared" si="13"/>
        <v>48</v>
      </c>
      <c r="M35" s="612">
        <v>1</v>
      </c>
      <c r="N35" s="612">
        <v>33</v>
      </c>
      <c r="O35" s="398">
        <f t="shared" si="14"/>
        <v>34</v>
      </c>
      <c r="P35" s="342">
        <f t="shared" si="12"/>
        <v>5</v>
      </c>
      <c r="Q35" s="342">
        <f t="shared" si="12"/>
        <v>77</v>
      </c>
      <c r="R35" s="341">
        <f t="shared" si="15"/>
        <v>82</v>
      </c>
    </row>
    <row r="36" spans="2:18" ht="29.25" customHeight="1">
      <c r="B36" s="283"/>
      <c r="C36" s="293" t="s">
        <v>318</v>
      </c>
      <c r="D36" s="612">
        <v>4</v>
      </c>
      <c r="E36" s="612">
        <v>10</v>
      </c>
      <c r="F36" s="342">
        <f t="shared" si="9"/>
        <v>14</v>
      </c>
      <c r="G36" s="292"/>
      <c r="H36" s="292"/>
      <c r="I36" s="342"/>
      <c r="J36" s="415">
        <f t="shared" si="10"/>
        <v>4</v>
      </c>
      <c r="K36" s="415">
        <f t="shared" si="11"/>
        <v>10</v>
      </c>
      <c r="L36" s="342">
        <f t="shared" si="13"/>
        <v>14</v>
      </c>
      <c r="M36" s="614"/>
      <c r="N36" s="614"/>
      <c r="O36" s="342"/>
      <c r="P36" s="342">
        <f t="shared" si="12"/>
        <v>4</v>
      </c>
      <c r="Q36" s="342">
        <f t="shared" si="12"/>
        <v>10</v>
      </c>
      <c r="R36" s="342">
        <f t="shared" si="15"/>
        <v>14</v>
      </c>
    </row>
    <row r="37" spans="2:18" ht="29.25" customHeight="1">
      <c r="B37" s="589"/>
      <c r="C37" s="293" t="s">
        <v>143</v>
      </c>
      <c r="D37" s="612">
        <v>23</v>
      </c>
      <c r="E37" s="612">
        <v>20</v>
      </c>
      <c r="F37" s="342">
        <f t="shared" si="9"/>
        <v>43</v>
      </c>
      <c r="G37" s="292">
        <v>3</v>
      </c>
      <c r="H37" s="292">
        <v>9</v>
      </c>
      <c r="I37" s="342">
        <f>+G37+H37</f>
        <v>12</v>
      </c>
      <c r="J37" s="415">
        <f t="shared" si="10"/>
        <v>26</v>
      </c>
      <c r="K37" s="415">
        <f t="shared" si="11"/>
        <v>29</v>
      </c>
      <c r="L37" s="342">
        <f>SUM(J37:K37)</f>
        <v>55</v>
      </c>
      <c r="M37" s="612">
        <v>8</v>
      </c>
      <c r="N37" s="612">
        <v>10</v>
      </c>
      <c r="O37" s="398">
        <f>+M37+N37</f>
        <v>18</v>
      </c>
      <c r="P37" s="342">
        <f>+J37+M37</f>
        <v>34</v>
      </c>
      <c r="Q37" s="342">
        <f>+K37+N37</f>
        <v>39</v>
      </c>
      <c r="R37" s="342">
        <f>SUM(P37:Q37)</f>
        <v>73</v>
      </c>
    </row>
    <row r="38" spans="2:18" ht="29.25" customHeight="1">
      <c r="B38" s="283"/>
      <c r="C38" s="293" t="s">
        <v>303</v>
      </c>
      <c r="D38" s="612">
        <v>8</v>
      </c>
      <c r="E38" s="612">
        <v>12</v>
      </c>
      <c r="F38" s="342">
        <f t="shared" si="9"/>
        <v>20</v>
      </c>
      <c r="G38" s="292"/>
      <c r="H38" s="292"/>
      <c r="I38" s="342"/>
      <c r="J38" s="415">
        <f t="shared" si="10"/>
        <v>8</v>
      </c>
      <c r="K38" s="415">
        <f t="shared" si="11"/>
        <v>12</v>
      </c>
      <c r="L38" s="342">
        <f t="shared" si="13"/>
        <v>20</v>
      </c>
      <c r="M38" s="614"/>
      <c r="N38" s="614"/>
      <c r="O38" s="398"/>
      <c r="P38" s="342">
        <f t="shared" si="12"/>
        <v>8</v>
      </c>
      <c r="Q38" s="342">
        <f t="shared" si="12"/>
        <v>12</v>
      </c>
      <c r="R38" s="342">
        <f t="shared" si="15"/>
        <v>20</v>
      </c>
    </row>
    <row r="39" spans="2:18" ht="29.25" customHeight="1">
      <c r="B39" s="589"/>
      <c r="C39" s="293" t="s">
        <v>271</v>
      </c>
      <c r="D39" s="612">
        <v>10</v>
      </c>
      <c r="E39" s="612">
        <v>3</v>
      </c>
      <c r="F39" s="342">
        <f t="shared" si="9"/>
        <v>13</v>
      </c>
      <c r="G39" s="292"/>
      <c r="H39" s="292"/>
      <c r="I39" s="342"/>
      <c r="J39" s="415">
        <f t="shared" si="10"/>
        <v>10</v>
      </c>
      <c r="K39" s="415">
        <f t="shared" si="11"/>
        <v>3</v>
      </c>
      <c r="L39" s="342">
        <f t="shared" si="13"/>
        <v>13</v>
      </c>
      <c r="M39" s="612"/>
      <c r="N39" s="612"/>
      <c r="O39" s="398"/>
      <c r="P39" s="342">
        <f t="shared" si="12"/>
        <v>10</v>
      </c>
      <c r="Q39" s="342">
        <f t="shared" si="12"/>
        <v>3</v>
      </c>
      <c r="R39" s="342">
        <f t="shared" si="15"/>
        <v>13</v>
      </c>
    </row>
    <row r="40" spans="2:18" ht="29.25" customHeight="1">
      <c r="B40" s="589"/>
      <c r="C40" s="293" t="s">
        <v>218</v>
      </c>
      <c r="D40" s="612">
        <v>8</v>
      </c>
      <c r="E40" s="612">
        <v>16</v>
      </c>
      <c r="F40" s="342">
        <f t="shared" si="9"/>
        <v>24</v>
      </c>
      <c r="G40" s="292"/>
      <c r="H40" s="292"/>
      <c r="I40" s="342"/>
      <c r="J40" s="415">
        <f t="shared" si="10"/>
        <v>8</v>
      </c>
      <c r="K40" s="415">
        <f t="shared" si="11"/>
        <v>16</v>
      </c>
      <c r="L40" s="342">
        <f>SUM(J40:K40)</f>
        <v>24</v>
      </c>
      <c r="M40" s="612">
        <v>9</v>
      </c>
      <c r="N40" s="612">
        <v>13</v>
      </c>
      <c r="O40" s="398">
        <f t="shared" si="14"/>
        <v>22</v>
      </c>
      <c r="P40" s="342">
        <f t="shared" si="12"/>
        <v>17</v>
      </c>
      <c r="Q40" s="342">
        <f t="shared" si="12"/>
        <v>29</v>
      </c>
      <c r="R40" s="342">
        <f t="shared" si="15"/>
        <v>46</v>
      </c>
    </row>
    <row r="41" spans="2:18" ht="29.25" customHeight="1">
      <c r="B41" s="283"/>
      <c r="C41" s="293" t="s">
        <v>151</v>
      </c>
      <c r="D41" s="612">
        <v>17</v>
      </c>
      <c r="E41" s="612">
        <v>33</v>
      </c>
      <c r="F41" s="342">
        <f t="shared" si="9"/>
        <v>50</v>
      </c>
      <c r="G41" s="292"/>
      <c r="H41" s="292"/>
      <c r="I41" s="342"/>
      <c r="J41" s="415">
        <f t="shared" si="10"/>
        <v>17</v>
      </c>
      <c r="K41" s="415">
        <f t="shared" si="11"/>
        <v>33</v>
      </c>
      <c r="L41" s="342">
        <f aca="true" t="shared" si="16" ref="L41:L48">SUM(J41:K41)</f>
        <v>50</v>
      </c>
      <c r="M41" s="612">
        <v>8</v>
      </c>
      <c r="N41" s="612">
        <v>24</v>
      </c>
      <c r="O41" s="398">
        <f t="shared" si="14"/>
        <v>32</v>
      </c>
      <c r="P41" s="342">
        <f t="shared" si="12"/>
        <v>25</v>
      </c>
      <c r="Q41" s="342">
        <f t="shared" si="12"/>
        <v>57</v>
      </c>
      <c r="R41" s="342">
        <f t="shared" si="15"/>
        <v>82</v>
      </c>
    </row>
    <row r="42" spans="2:18" ht="29.25" customHeight="1">
      <c r="B42" s="283" t="s">
        <v>135</v>
      </c>
      <c r="C42" s="293" t="s">
        <v>276</v>
      </c>
      <c r="D42" s="612">
        <v>3</v>
      </c>
      <c r="E42" s="612">
        <v>12</v>
      </c>
      <c r="F42" s="342">
        <f t="shared" si="9"/>
        <v>15</v>
      </c>
      <c r="G42" s="292"/>
      <c r="H42" s="292"/>
      <c r="I42" s="342"/>
      <c r="J42" s="415">
        <f t="shared" si="10"/>
        <v>3</v>
      </c>
      <c r="K42" s="415">
        <f t="shared" si="11"/>
        <v>12</v>
      </c>
      <c r="L42" s="342">
        <f t="shared" si="16"/>
        <v>15</v>
      </c>
      <c r="M42" s="614">
        <v>3</v>
      </c>
      <c r="N42" s="612">
        <v>5</v>
      </c>
      <c r="O42" s="398">
        <f t="shared" si="14"/>
        <v>8</v>
      </c>
      <c r="P42" s="342">
        <f aca="true" t="shared" si="17" ref="P42:P48">+J42+M42</f>
        <v>6</v>
      </c>
      <c r="Q42" s="342">
        <f t="shared" si="12"/>
        <v>17</v>
      </c>
      <c r="R42" s="342">
        <f t="shared" si="15"/>
        <v>23</v>
      </c>
    </row>
    <row r="43" spans="2:18" ht="29.25" customHeight="1">
      <c r="B43" s="589"/>
      <c r="C43" s="293" t="s">
        <v>182</v>
      </c>
      <c r="D43" s="612">
        <v>9</v>
      </c>
      <c r="E43" s="612">
        <v>7</v>
      </c>
      <c r="F43" s="342">
        <f t="shared" si="9"/>
        <v>16</v>
      </c>
      <c r="G43" s="292"/>
      <c r="H43" s="292"/>
      <c r="I43" s="342"/>
      <c r="J43" s="415">
        <f t="shared" si="10"/>
        <v>9</v>
      </c>
      <c r="K43" s="415">
        <f t="shared" si="11"/>
        <v>7</v>
      </c>
      <c r="L43" s="342">
        <f t="shared" si="16"/>
        <v>16</v>
      </c>
      <c r="M43" s="612">
        <v>4</v>
      </c>
      <c r="N43" s="612">
        <v>8</v>
      </c>
      <c r="O43" s="398">
        <f t="shared" si="14"/>
        <v>12</v>
      </c>
      <c r="P43" s="342">
        <f t="shared" si="17"/>
        <v>13</v>
      </c>
      <c r="Q43" s="342">
        <f t="shared" si="12"/>
        <v>15</v>
      </c>
      <c r="R43" s="342">
        <f t="shared" si="15"/>
        <v>28</v>
      </c>
    </row>
    <row r="44" spans="2:18" ht="29.25" customHeight="1">
      <c r="B44" s="285"/>
      <c r="C44" s="293" t="s">
        <v>152</v>
      </c>
      <c r="D44" s="612">
        <v>8</v>
      </c>
      <c r="E44" s="612">
        <v>15</v>
      </c>
      <c r="F44" s="342">
        <f t="shared" si="9"/>
        <v>23</v>
      </c>
      <c r="G44" s="292"/>
      <c r="H44" s="292"/>
      <c r="I44" s="342"/>
      <c r="J44" s="415">
        <f t="shared" si="10"/>
        <v>8</v>
      </c>
      <c r="K44" s="415">
        <f t="shared" si="11"/>
        <v>15</v>
      </c>
      <c r="L44" s="342">
        <f t="shared" si="16"/>
        <v>23</v>
      </c>
      <c r="M44" s="612">
        <v>3</v>
      </c>
      <c r="N44" s="612">
        <v>9</v>
      </c>
      <c r="O44" s="398">
        <f t="shared" si="14"/>
        <v>12</v>
      </c>
      <c r="P44" s="342">
        <f t="shared" si="17"/>
        <v>11</v>
      </c>
      <c r="Q44" s="342">
        <f t="shared" si="12"/>
        <v>24</v>
      </c>
      <c r="R44" s="342">
        <f t="shared" si="15"/>
        <v>35</v>
      </c>
    </row>
    <row r="45" spans="2:18" ht="29.25" customHeight="1">
      <c r="B45" s="284"/>
      <c r="C45" s="293" t="s">
        <v>146</v>
      </c>
      <c r="D45" s="612">
        <v>16</v>
      </c>
      <c r="E45" s="612">
        <v>17</v>
      </c>
      <c r="F45" s="342">
        <f t="shared" si="9"/>
        <v>33</v>
      </c>
      <c r="G45" s="292"/>
      <c r="H45" s="292">
        <v>1</v>
      </c>
      <c r="I45" s="342">
        <f>+G45+H45</f>
        <v>1</v>
      </c>
      <c r="J45" s="415">
        <f t="shared" si="10"/>
        <v>16</v>
      </c>
      <c r="K45" s="415">
        <f t="shared" si="11"/>
        <v>18</v>
      </c>
      <c r="L45" s="342">
        <f t="shared" si="16"/>
        <v>34</v>
      </c>
      <c r="M45" s="612">
        <v>9</v>
      </c>
      <c r="N45" s="612">
        <v>11</v>
      </c>
      <c r="O45" s="398">
        <f t="shared" si="14"/>
        <v>20</v>
      </c>
      <c r="P45" s="342">
        <f t="shared" si="17"/>
        <v>25</v>
      </c>
      <c r="Q45" s="342">
        <f t="shared" si="12"/>
        <v>29</v>
      </c>
      <c r="R45" s="342">
        <f t="shared" si="15"/>
        <v>54</v>
      </c>
    </row>
    <row r="46" spans="2:18" ht="29.25" customHeight="1">
      <c r="B46" s="285"/>
      <c r="C46" s="592" t="s">
        <v>319</v>
      </c>
      <c r="D46" s="614"/>
      <c r="E46" s="614"/>
      <c r="F46" s="342"/>
      <c r="G46" s="292">
        <v>29</v>
      </c>
      <c r="H46" s="292">
        <v>99</v>
      </c>
      <c r="I46" s="342">
        <f>+G46+H46</f>
        <v>128</v>
      </c>
      <c r="J46" s="415">
        <f t="shared" si="10"/>
        <v>29</v>
      </c>
      <c r="K46" s="415">
        <f t="shared" si="11"/>
        <v>99</v>
      </c>
      <c r="L46" s="342">
        <f t="shared" si="16"/>
        <v>128</v>
      </c>
      <c r="M46" s="614"/>
      <c r="N46" s="614"/>
      <c r="O46" s="342"/>
      <c r="P46" s="342">
        <f>+J46+M46</f>
        <v>29</v>
      </c>
      <c r="Q46" s="342">
        <f>+K46+N46</f>
        <v>99</v>
      </c>
      <c r="R46" s="342">
        <f>SUM(P46:Q46)</f>
        <v>128</v>
      </c>
    </row>
    <row r="47" spans="2:18" ht="29.25" customHeight="1">
      <c r="B47" s="284"/>
      <c r="C47" s="294" t="s">
        <v>259</v>
      </c>
      <c r="D47" s="617">
        <v>11</v>
      </c>
      <c r="E47" s="617">
        <v>7</v>
      </c>
      <c r="F47" s="342">
        <f t="shared" si="9"/>
        <v>18</v>
      </c>
      <c r="G47" s="415"/>
      <c r="H47" s="415"/>
      <c r="I47" s="398"/>
      <c r="J47" s="415">
        <f t="shared" si="10"/>
        <v>11</v>
      </c>
      <c r="K47" s="415">
        <f t="shared" si="11"/>
        <v>7</v>
      </c>
      <c r="L47" s="398">
        <f t="shared" si="16"/>
        <v>18</v>
      </c>
      <c r="M47" s="617">
        <v>8</v>
      </c>
      <c r="N47" s="617">
        <v>10</v>
      </c>
      <c r="O47" s="398">
        <f t="shared" si="14"/>
        <v>18</v>
      </c>
      <c r="P47" s="398">
        <f t="shared" si="17"/>
        <v>19</v>
      </c>
      <c r="Q47" s="398">
        <f t="shared" si="12"/>
        <v>17</v>
      </c>
      <c r="R47" s="398">
        <f t="shared" si="15"/>
        <v>36</v>
      </c>
    </row>
    <row r="48" spans="2:18" ht="29.25" customHeight="1">
      <c r="B48" s="284"/>
      <c r="C48" s="295" t="s">
        <v>260</v>
      </c>
      <c r="D48" s="612">
        <v>5</v>
      </c>
      <c r="E48" s="616">
        <v>14</v>
      </c>
      <c r="F48" s="342">
        <f t="shared" si="9"/>
        <v>19</v>
      </c>
      <c r="G48" s="555"/>
      <c r="H48" s="555"/>
      <c r="I48" s="342"/>
      <c r="J48" s="415">
        <f t="shared" si="10"/>
        <v>5</v>
      </c>
      <c r="K48" s="415">
        <f t="shared" si="11"/>
        <v>14</v>
      </c>
      <c r="L48" s="342">
        <f t="shared" si="16"/>
        <v>19</v>
      </c>
      <c r="M48" s="614"/>
      <c r="N48" s="614"/>
      <c r="O48" s="342"/>
      <c r="P48" s="342">
        <f t="shared" si="17"/>
        <v>5</v>
      </c>
      <c r="Q48" s="342">
        <f t="shared" si="12"/>
        <v>14</v>
      </c>
      <c r="R48" s="342">
        <f t="shared" si="15"/>
        <v>19</v>
      </c>
    </row>
    <row r="49" spans="2:18" ht="29.25" customHeight="1" thickBot="1">
      <c r="B49" s="285"/>
      <c r="C49" s="295" t="s">
        <v>149</v>
      </c>
      <c r="D49" s="618">
        <v>9</v>
      </c>
      <c r="E49" s="618">
        <v>29</v>
      </c>
      <c r="F49" s="400">
        <f t="shared" si="9"/>
        <v>38</v>
      </c>
      <c r="G49" s="555"/>
      <c r="H49" s="555"/>
      <c r="I49" s="341"/>
      <c r="J49" s="415">
        <f t="shared" si="10"/>
        <v>9</v>
      </c>
      <c r="K49" s="415">
        <f t="shared" si="11"/>
        <v>29</v>
      </c>
      <c r="L49" s="341">
        <f t="shared" si="13"/>
        <v>38</v>
      </c>
      <c r="M49" s="612">
        <v>1</v>
      </c>
      <c r="N49" s="612">
        <v>19</v>
      </c>
      <c r="O49" s="342">
        <f t="shared" si="14"/>
        <v>20</v>
      </c>
      <c r="P49" s="400">
        <f t="shared" si="12"/>
        <v>10</v>
      </c>
      <c r="Q49" s="400">
        <f t="shared" si="12"/>
        <v>48</v>
      </c>
      <c r="R49" s="400">
        <f t="shared" si="15"/>
        <v>58</v>
      </c>
    </row>
    <row r="50" spans="2:18" ht="29.25" customHeight="1" thickBot="1">
      <c r="B50" s="286"/>
      <c r="C50" s="290" t="s">
        <v>20</v>
      </c>
      <c r="D50" s="399">
        <f>SUM(D19:D49)</f>
        <v>458</v>
      </c>
      <c r="E50" s="399">
        <f aca="true" t="shared" si="18" ref="E50:R50">SUM(E19:E49)</f>
        <v>643</v>
      </c>
      <c r="F50" s="399">
        <f t="shared" si="18"/>
        <v>1101</v>
      </c>
      <c r="G50" s="399">
        <f t="shared" si="18"/>
        <v>32</v>
      </c>
      <c r="H50" s="399">
        <f t="shared" si="18"/>
        <v>109</v>
      </c>
      <c r="I50" s="399">
        <f t="shared" si="18"/>
        <v>141</v>
      </c>
      <c r="J50" s="399">
        <f t="shared" si="18"/>
        <v>490</v>
      </c>
      <c r="K50" s="399">
        <f t="shared" si="18"/>
        <v>752</v>
      </c>
      <c r="L50" s="399">
        <f t="shared" si="18"/>
        <v>1242</v>
      </c>
      <c r="M50" s="399">
        <f t="shared" si="18"/>
        <v>178</v>
      </c>
      <c r="N50" s="399">
        <f t="shared" si="18"/>
        <v>313</v>
      </c>
      <c r="O50" s="399">
        <f t="shared" si="18"/>
        <v>491</v>
      </c>
      <c r="P50" s="399">
        <f t="shared" si="18"/>
        <v>668</v>
      </c>
      <c r="Q50" s="399">
        <f t="shared" si="18"/>
        <v>1065</v>
      </c>
      <c r="R50" s="399">
        <f t="shared" si="18"/>
        <v>1733</v>
      </c>
    </row>
    <row r="51" spans="2:18" ht="30" customHeight="1">
      <c r="B51" s="668" t="s">
        <v>10</v>
      </c>
      <c r="C51" s="668"/>
      <c r="D51" s="668"/>
      <c r="E51" s="668"/>
      <c r="F51" s="668"/>
      <c r="G51" s="668"/>
      <c r="H51" s="668"/>
      <c r="I51" s="668"/>
      <c r="J51" s="668"/>
      <c r="K51" s="668"/>
      <c r="L51" s="668"/>
      <c r="M51" s="668"/>
      <c r="N51" s="668"/>
      <c r="O51" s="668"/>
      <c r="P51" s="668"/>
      <c r="Q51" s="668"/>
      <c r="R51" s="668"/>
    </row>
    <row r="52" spans="2:18" ht="30" customHeight="1">
      <c r="B52" s="668" t="s">
        <v>0</v>
      </c>
      <c r="C52" s="668"/>
      <c r="D52" s="668"/>
      <c r="E52" s="668"/>
      <c r="F52" s="668"/>
      <c r="G52" s="668"/>
      <c r="H52" s="668"/>
      <c r="I52" s="668"/>
      <c r="J52" s="668"/>
      <c r="K52" s="668"/>
      <c r="L52" s="668"/>
      <c r="M52" s="668"/>
      <c r="N52" s="668"/>
      <c r="O52" s="668"/>
      <c r="P52" s="668"/>
      <c r="Q52" s="668"/>
      <c r="R52" s="668"/>
    </row>
    <row r="53" spans="2:18" ht="30" customHeight="1" thickBot="1">
      <c r="B53" s="669" t="s">
        <v>313</v>
      </c>
      <c r="C53" s="669"/>
      <c r="D53" s="669"/>
      <c r="E53" s="669"/>
      <c r="F53" s="669"/>
      <c r="G53" s="669"/>
      <c r="H53" s="669"/>
      <c r="I53" s="669"/>
      <c r="J53" s="669"/>
      <c r="K53" s="669"/>
      <c r="L53" s="669"/>
      <c r="M53" s="669"/>
      <c r="N53" s="669"/>
      <c r="O53" s="669"/>
      <c r="P53" s="669"/>
      <c r="Q53" s="669"/>
      <c r="R53" s="669"/>
    </row>
    <row r="54" spans="2:18" ht="30" customHeight="1" thickBot="1">
      <c r="B54" s="670" t="s">
        <v>16</v>
      </c>
      <c r="C54" s="671"/>
      <c r="D54" s="672" t="s">
        <v>18</v>
      </c>
      <c r="E54" s="673"/>
      <c r="F54" s="673"/>
      <c r="G54" s="673"/>
      <c r="H54" s="673"/>
      <c r="I54" s="673"/>
      <c r="J54" s="673"/>
      <c r="K54" s="673"/>
      <c r="L54" s="674"/>
      <c r="M54" s="675" t="s">
        <v>19</v>
      </c>
      <c r="N54" s="676"/>
      <c r="O54" s="677"/>
      <c r="P54" s="681" t="s">
        <v>22</v>
      </c>
      <c r="Q54" s="682"/>
      <c r="R54" s="683"/>
    </row>
    <row r="55" spans="2:18" ht="30" customHeight="1" thickBot="1">
      <c r="B55" s="305" t="s">
        <v>17</v>
      </c>
      <c r="C55" s="306"/>
      <c r="D55" s="672" t="s">
        <v>28</v>
      </c>
      <c r="E55" s="673"/>
      <c r="F55" s="674"/>
      <c r="G55" s="672" t="s">
        <v>27</v>
      </c>
      <c r="H55" s="673"/>
      <c r="I55" s="684"/>
      <c r="J55" s="672" t="s">
        <v>20</v>
      </c>
      <c r="K55" s="673"/>
      <c r="L55" s="674"/>
      <c r="M55" s="678"/>
      <c r="N55" s="679"/>
      <c r="O55" s="680"/>
      <c r="P55" s="685" t="s">
        <v>20</v>
      </c>
      <c r="Q55" s="686"/>
      <c r="R55" s="687"/>
    </row>
    <row r="56" spans="2:18" ht="30" customHeight="1" thickBot="1">
      <c r="B56" s="307"/>
      <c r="C56" s="392" t="s">
        <v>21</v>
      </c>
      <c r="D56" s="391" t="s">
        <v>5</v>
      </c>
      <c r="E56" s="308" t="s">
        <v>6</v>
      </c>
      <c r="F56" s="309" t="s">
        <v>7</v>
      </c>
      <c r="G56" s="390" t="s">
        <v>5</v>
      </c>
      <c r="H56" s="310" t="s">
        <v>6</v>
      </c>
      <c r="I56" s="309" t="s">
        <v>7</v>
      </c>
      <c r="J56" s="392" t="s">
        <v>5</v>
      </c>
      <c r="K56" s="308" t="s">
        <v>6</v>
      </c>
      <c r="L56" s="309" t="s">
        <v>7</v>
      </c>
      <c r="M56" s="392" t="s">
        <v>5</v>
      </c>
      <c r="N56" s="308" t="s">
        <v>6</v>
      </c>
      <c r="O56" s="309" t="s">
        <v>7</v>
      </c>
      <c r="P56" s="635" t="s">
        <v>5</v>
      </c>
      <c r="Q56" s="308" t="s">
        <v>6</v>
      </c>
      <c r="R56" s="311" t="s">
        <v>7</v>
      </c>
    </row>
    <row r="57" spans="2:18" ht="29.25" customHeight="1">
      <c r="B57" s="282"/>
      <c r="C57" s="304" t="s">
        <v>323</v>
      </c>
      <c r="D57" s="397">
        <v>8</v>
      </c>
      <c r="E57" s="397">
        <v>2</v>
      </c>
      <c r="F57" s="396">
        <f>SUM(D57:E57)</f>
        <v>10</v>
      </c>
      <c r="G57" s="409"/>
      <c r="H57" s="409"/>
      <c r="I57" s="409"/>
      <c r="J57" s="605">
        <f aca="true" t="shared" si="19" ref="J57:K60">+D57+G57</f>
        <v>8</v>
      </c>
      <c r="K57" s="605">
        <f t="shared" si="19"/>
        <v>2</v>
      </c>
      <c r="L57" s="396">
        <f>SUM(J57:K57)</f>
        <v>10</v>
      </c>
      <c r="M57" s="409"/>
      <c r="N57" s="409"/>
      <c r="O57" s="144"/>
      <c r="P57" s="396">
        <f aca="true" t="shared" si="20" ref="P57:Q61">+J57+M57</f>
        <v>8</v>
      </c>
      <c r="Q57" s="396">
        <f t="shared" si="20"/>
        <v>2</v>
      </c>
      <c r="R57" s="396">
        <f>SUM(P57:Q57)</f>
        <v>10</v>
      </c>
    </row>
    <row r="58" spans="2:18" ht="29.25" customHeight="1">
      <c r="B58" s="283" t="s">
        <v>215</v>
      </c>
      <c r="C58" s="287" t="s">
        <v>324</v>
      </c>
      <c r="D58" s="292">
        <v>8</v>
      </c>
      <c r="E58" s="292">
        <v>4</v>
      </c>
      <c r="F58" s="342">
        <f>SUM(D58:E58)</f>
        <v>12</v>
      </c>
      <c r="G58" s="412"/>
      <c r="H58" s="412"/>
      <c r="I58" s="412"/>
      <c r="J58" s="606">
        <f t="shared" si="19"/>
        <v>8</v>
      </c>
      <c r="K58" s="606">
        <f t="shared" si="19"/>
        <v>4</v>
      </c>
      <c r="L58" s="342">
        <f>SUM(J58:K58)</f>
        <v>12</v>
      </c>
      <c r="M58" s="412"/>
      <c r="N58" s="412"/>
      <c r="O58" s="124"/>
      <c r="P58" s="342">
        <f t="shared" si="20"/>
        <v>8</v>
      </c>
      <c r="Q58" s="342">
        <f t="shared" si="20"/>
        <v>4</v>
      </c>
      <c r="R58" s="342">
        <f>SUM(P58:Q58)</f>
        <v>12</v>
      </c>
    </row>
    <row r="59" spans="2:18" ht="29.25" customHeight="1">
      <c r="B59" s="283"/>
      <c r="C59" s="288" t="s">
        <v>325</v>
      </c>
      <c r="D59" s="555">
        <v>8</v>
      </c>
      <c r="E59" s="555">
        <v>4</v>
      </c>
      <c r="F59" s="341">
        <f>SUM(D59:E59)</f>
        <v>12</v>
      </c>
      <c r="G59" s="412"/>
      <c r="H59" s="412"/>
      <c r="I59" s="412"/>
      <c r="J59" s="606">
        <f t="shared" si="19"/>
        <v>8</v>
      </c>
      <c r="K59" s="606">
        <f t="shared" si="19"/>
        <v>4</v>
      </c>
      <c r="L59" s="342">
        <f>SUM(J59:K59)</f>
        <v>12</v>
      </c>
      <c r="M59" s="412"/>
      <c r="N59" s="412"/>
      <c r="O59" s="124"/>
      <c r="P59" s="342">
        <f t="shared" si="20"/>
        <v>8</v>
      </c>
      <c r="Q59" s="342">
        <f t="shared" si="20"/>
        <v>4</v>
      </c>
      <c r="R59" s="342">
        <f>SUM(P59:Q59)</f>
        <v>12</v>
      </c>
    </row>
    <row r="60" spans="2:18" ht="29.25" customHeight="1">
      <c r="B60" s="283" t="s">
        <v>135</v>
      </c>
      <c r="C60" s="537" t="s">
        <v>326</v>
      </c>
      <c r="D60" s="555">
        <v>9</v>
      </c>
      <c r="E60" s="555">
        <v>14</v>
      </c>
      <c r="F60" s="341">
        <f>SUM(D60:E60)</f>
        <v>23</v>
      </c>
      <c r="G60" s="619"/>
      <c r="H60" s="619"/>
      <c r="I60" s="619"/>
      <c r="J60" s="606">
        <f t="shared" si="19"/>
        <v>9</v>
      </c>
      <c r="K60" s="606">
        <f t="shared" si="19"/>
        <v>14</v>
      </c>
      <c r="L60" s="341">
        <f>SUM(J60:K60)</f>
        <v>23</v>
      </c>
      <c r="M60" s="619"/>
      <c r="N60" s="619"/>
      <c r="O60" s="456"/>
      <c r="P60" s="341">
        <f t="shared" si="20"/>
        <v>9</v>
      </c>
      <c r="Q60" s="341">
        <f t="shared" si="20"/>
        <v>14</v>
      </c>
      <c r="R60" s="341">
        <f>SUM(P60:Q60)</f>
        <v>23</v>
      </c>
    </row>
    <row r="61" spans="2:18" ht="29.25" customHeight="1" thickBot="1">
      <c r="B61" s="283"/>
      <c r="C61" s="289" t="s">
        <v>327</v>
      </c>
      <c r="D61" s="556"/>
      <c r="E61" s="556"/>
      <c r="F61" s="556"/>
      <c r="G61" s="556"/>
      <c r="H61" s="556"/>
      <c r="I61" s="556"/>
      <c r="J61" s="607"/>
      <c r="K61" s="607"/>
      <c r="L61" s="556"/>
      <c r="M61" s="607">
        <v>10</v>
      </c>
      <c r="N61" s="607">
        <v>4</v>
      </c>
      <c r="O61" s="400">
        <f>+M61+N61</f>
        <v>14</v>
      </c>
      <c r="P61" s="400">
        <f t="shared" si="20"/>
        <v>10</v>
      </c>
      <c r="Q61" s="400">
        <f t="shared" si="20"/>
        <v>4</v>
      </c>
      <c r="R61" s="400">
        <f>SUM(P61:Q61)</f>
        <v>14</v>
      </c>
    </row>
    <row r="62" spans="2:19" ht="29.25" customHeight="1" thickBot="1">
      <c r="B62" s="283"/>
      <c r="C62" s="593" t="s">
        <v>20</v>
      </c>
      <c r="D62" s="594">
        <f>SUM(D57:D61)</f>
        <v>33</v>
      </c>
      <c r="E62" s="594">
        <f aca="true" t="shared" si="21" ref="E62:R62">SUM(E57:E61)</f>
        <v>24</v>
      </c>
      <c r="F62" s="594">
        <f t="shared" si="21"/>
        <v>57</v>
      </c>
      <c r="G62" s="594">
        <f t="shared" si="21"/>
        <v>0</v>
      </c>
      <c r="H62" s="594">
        <f t="shared" si="21"/>
        <v>0</v>
      </c>
      <c r="I62" s="594">
        <f t="shared" si="21"/>
        <v>0</v>
      </c>
      <c r="J62" s="594">
        <f t="shared" si="21"/>
        <v>33</v>
      </c>
      <c r="K62" s="594">
        <f t="shared" si="21"/>
        <v>24</v>
      </c>
      <c r="L62" s="594">
        <f t="shared" si="21"/>
        <v>57</v>
      </c>
      <c r="M62" s="594">
        <f t="shared" si="21"/>
        <v>10</v>
      </c>
      <c r="N62" s="594">
        <f t="shared" si="21"/>
        <v>4</v>
      </c>
      <c r="O62" s="594">
        <f t="shared" si="21"/>
        <v>14</v>
      </c>
      <c r="P62" s="594">
        <f t="shared" si="21"/>
        <v>43</v>
      </c>
      <c r="Q62" s="594">
        <f t="shared" si="21"/>
        <v>28</v>
      </c>
      <c r="R62" s="594">
        <f t="shared" si="21"/>
        <v>71</v>
      </c>
      <c r="S62" s="151"/>
    </row>
    <row r="63" spans="2:18" ht="29.25" customHeight="1">
      <c r="B63" s="585"/>
      <c r="C63" s="595" t="s">
        <v>212</v>
      </c>
      <c r="D63" s="397">
        <v>21</v>
      </c>
      <c r="E63" s="397">
        <v>23</v>
      </c>
      <c r="F63" s="396">
        <f>D63+E63</f>
        <v>44</v>
      </c>
      <c r="G63" s="397"/>
      <c r="H63" s="397"/>
      <c r="I63" s="396"/>
      <c r="J63" s="605">
        <f>+D63+G63</f>
        <v>21</v>
      </c>
      <c r="K63" s="605">
        <f>+E63+H63</f>
        <v>23</v>
      </c>
      <c r="L63" s="586">
        <f aca="true" t="shared" si="22" ref="L63:L87">J63+K63</f>
        <v>44</v>
      </c>
      <c r="M63" s="397">
        <v>1</v>
      </c>
      <c r="N63" s="397">
        <v>3</v>
      </c>
      <c r="O63" s="396">
        <f>+M63+N63</f>
        <v>4</v>
      </c>
      <c r="P63" s="396">
        <f aca="true" t="shared" si="23" ref="P63:P82">J63+M63</f>
        <v>22</v>
      </c>
      <c r="Q63" s="396">
        <f aca="true" t="shared" si="24" ref="Q63:Q82">K63+N63</f>
        <v>26</v>
      </c>
      <c r="R63" s="396">
        <f aca="true" t="shared" si="25" ref="R63:R87">SUM(P63:Q63)</f>
        <v>48</v>
      </c>
    </row>
    <row r="64" spans="2:18" ht="29.25" customHeight="1">
      <c r="B64" s="296"/>
      <c r="C64" s="298" t="s">
        <v>158</v>
      </c>
      <c r="D64" s="415">
        <v>29</v>
      </c>
      <c r="E64" s="415">
        <v>24</v>
      </c>
      <c r="F64" s="398">
        <f>D64+E64</f>
        <v>53</v>
      </c>
      <c r="G64" s="415"/>
      <c r="H64" s="415"/>
      <c r="I64" s="398"/>
      <c r="J64" s="606">
        <f aca="true" t="shared" si="26" ref="J64:J87">+D64+G64</f>
        <v>29</v>
      </c>
      <c r="K64" s="606">
        <f aca="true" t="shared" si="27" ref="K64:K87">+E64+H64</f>
        <v>24</v>
      </c>
      <c r="L64" s="402">
        <f t="shared" si="22"/>
        <v>53</v>
      </c>
      <c r="M64" s="415">
        <v>4</v>
      </c>
      <c r="N64" s="415">
        <v>14</v>
      </c>
      <c r="O64" s="398">
        <f>M64+N64</f>
        <v>18</v>
      </c>
      <c r="P64" s="398">
        <f t="shared" si="23"/>
        <v>33</v>
      </c>
      <c r="Q64" s="398">
        <f t="shared" si="24"/>
        <v>38</v>
      </c>
      <c r="R64" s="398">
        <f t="shared" si="25"/>
        <v>71</v>
      </c>
    </row>
    <row r="65" spans="2:18" ht="29.25" customHeight="1">
      <c r="B65" s="296"/>
      <c r="C65" s="300" t="s">
        <v>210</v>
      </c>
      <c r="D65" s="292"/>
      <c r="E65" s="292"/>
      <c r="F65" s="342"/>
      <c r="G65" s="292">
        <v>31</v>
      </c>
      <c r="H65" s="292">
        <v>37</v>
      </c>
      <c r="I65" s="342">
        <f>+G65+H65</f>
        <v>68</v>
      </c>
      <c r="J65" s="606">
        <f t="shared" si="26"/>
        <v>31</v>
      </c>
      <c r="K65" s="606">
        <f t="shared" si="27"/>
        <v>37</v>
      </c>
      <c r="L65" s="402">
        <f t="shared" si="22"/>
        <v>68</v>
      </c>
      <c r="M65" s="620"/>
      <c r="N65" s="620"/>
      <c r="O65" s="342"/>
      <c r="P65" s="342">
        <f t="shared" si="23"/>
        <v>31</v>
      </c>
      <c r="Q65" s="342">
        <f t="shared" si="24"/>
        <v>37</v>
      </c>
      <c r="R65" s="342">
        <f t="shared" si="25"/>
        <v>68</v>
      </c>
    </row>
    <row r="66" spans="2:18" ht="29.25" customHeight="1">
      <c r="B66" s="296"/>
      <c r="C66" s="299" t="s">
        <v>214</v>
      </c>
      <c r="D66" s="415"/>
      <c r="E66" s="415"/>
      <c r="F66" s="398"/>
      <c r="G66" s="415">
        <v>35</v>
      </c>
      <c r="H66" s="415">
        <v>2</v>
      </c>
      <c r="I66" s="342">
        <f>+G66+H66</f>
        <v>37</v>
      </c>
      <c r="J66" s="606">
        <f t="shared" si="26"/>
        <v>35</v>
      </c>
      <c r="K66" s="606">
        <f t="shared" si="27"/>
        <v>2</v>
      </c>
      <c r="L66" s="402">
        <f t="shared" si="22"/>
        <v>37</v>
      </c>
      <c r="M66" s="621"/>
      <c r="N66" s="621"/>
      <c r="O66" s="398"/>
      <c r="P66" s="398">
        <f t="shared" si="23"/>
        <v>35</v>
      </c>
      <c r="Q66" s="398">
        <f t="shared" si="24"/>
        <v>2</v>
      </c>
      <c r="R66" s="398">
        <f t="shared" si="25"/>
        <v>37</v>
      </c>
    </row>
    <row r="67" spans="2:18" ht="29.25" customHeight="1">
      <c r="B67" s="590"/>
      <c r="C67" s="299" t="s">
        <v>193</v>
      </c>
      <c r="D67" s="292">
        <v>21</v>
      </c>
      <c r="E67" s="292">
        <v>26</v>
      </c>
      <c r="F67" s="342">
        <f aca="true" t="shared" si="28" ref="F67:F74">D67+E67</f>
        <v>47</v>
      </c>
      <c r="G67" s="292"/>
      <c r="H67" s="292"/>
      <c r="I67" s="342"/>
      <c r="J67" s="606">
        <f t="shared" si="26"/>
        <v>21</v>
      </c>
      <c r="K67" s="606">
        <f t="shared" si="27"/>
        <v>26</v>
      </c>
      <c r="L67" s="402">
        <f t="shared" si="22"/>
        <v>47</v>
      </c>
      <c r="M67" s="292">
        <v>5</v>
      </c>
      <c r="N67" s="292">
        <v>2</v>
      </c>
      <c r="O67" s="342">
        <f>M67+N67</f>
        <v>7</v>
      </c>
      <c r="P67" s="342">
        <f t="shared" si="23"/>
        <v>26</v>
      </c>
      <c r="Q67" s="342">
        <f t="shared" si="24"/>
        <v>28</v>
      </c>
      <c r="R67" s="342">
        <f t="shared" si="25"/>
        <v>54</v>
      </c>
    </row>
    <row r="68" spans="2:18" ht="29.25" customHeight="1">
      <c r="B68" s="590" t="s">
        <v>160</v>
      </c>
      <c r="C68" s="299" t="s">
        <v>162</v>
      </c>
      <c r="D68" s="292">
        <v>38</v>
      </c>
      <c r="E68" s="292">
        <v>20</v>
      </c>
      <c r="F68" s="342">
        <f t="shared" si="28"/>
        <v>58</v>
      </c>
      <c r="G68" s="292"/>
      <c r="H68" s="292"/>
      <c r="I68" s="342"/>
      <c r="J68" s="606">
        <f t="shared" si="26"/>
        <v>38</v>
      </c>
      <c r="K68" s="606">
        <f t="shared" si="27"/>
        <v>20</v>
      </c>
      <c r="L68" s="402">
        <f t="shared" si="22"/>
        <v>58</v>
      </c>
      <c r="M68" s="292">
        <v>24</v>
      </c>
      <c r="N68" s="292">
        <v>31</v>
      </c>
      <c r="O68" s="342">
        <f>M68+N68</f>
        <v>55</v>
      </c>
      <c r="P68" s="342">
        <f t="shared" si="23"/>
        <v>62</v>
      </c>
      <c r="Q68" s="342">
        <f t="shared" si="24"/>
        <v>51</v>
      </c>
      <c r="R68" s="342">
        <f t="shared" si="25"/>
        <v>113</v>
      </c>
    </row>
    <row r="69" spans="2:18" ht="29.25" customHeight="1">
      <c r="B69" s="590"/>
      <c r="C69" s="299" t="s">
        <v>285</v>
      </c>
      <c r="D69" s="292">
        <v>3</v>
      </c>
      <c r="E69" s="292">
        <v>10</v>
      </c>
      <c r="F69" s="342">
        <f t="shared" si="28"/>
        <v>13</v>
      </c>
      <c r="G69" s="292"/>
      <c r="H69" s="292"/>
      <c r="I69" s="342"/>
      <c r="J69" s="606">
        <f t="shared" si="26"/>
        <v>3</v>
      </c>
      <c r="K69" s="606">
        <f t="shared" si="27"/>
        <v>10</v>
      </c>
      <c r="L69" s="402">
        <f t="shared" si="22"/>
        <v>13</v>
      </c>
      <c r="M69" s="620"/>
      <c r="N69" s="620"/>
      <c r="O69" s="342"/>
      <c r="P69" s="342">
        <f t="shared" si="23"/>
        <v>3</v>
      </c>
      <c r="Q69" s="342">
        <f t="shared" si="24"/>
        <v>10</v>
      </c>
      <c r="R69" s="342">
        <f t="shared" si="25"/>
        <v>13</v>
      </c>
    </row>
    <row r="70" spans="2:18" ht="29.25" customHeight="1">
      <c r="B70" s="590"/>
      <c r="C70" s="299" t="s">
        <v>358</v>
      </c>
      <c r="D70" s="292">
        <v>5</v>
      </c>
      <c r="E70" s="292">
        <v>14</v>
      </c>
      <c r="F70" s="342">
        <f t="shared" si="28"/>
        <v>19</v>
      </c>
      <c r="G70" s="292"/>
      <c r="H70" s="292"/>
      <c r="I70" s="342"/>
      <c r="J70" s="606">
        <f t="shared" si="26"/>
        <v>5</v>
      </c>
      <c r="K70" s="606">
        <f t="shared" si="27"/>
        <v>14</v>
      </c>
      <c r="L70" s="402">
        <f t="shared" si="22"/>
        <v>19</v>
      </c>
      <c r="M70" s="620"/>
      <c r="N70" s="620"/>
      <c r="O70" s="342"/>
      <c r="P70" s="342">
        <f t="shared" si="23"/>
        <v>5</v>
      </c>
      <c r="Q70" s="342">
        <f t="shared" si="24"/>
        <v>14</v>
      </c>
      <c r="R70" s="342">
        <f t="shared" si="25"/>
        <v>19</v>
      </c>
    </row>
    <row r="71" spans="2:18" ht="29.25" customHeight="1">
      <c r="B71" s="590"/>
      <c r="C71" s="299" t="s">
        <v>196</v>
      </c>
      <c r="D71" s="292">
        <v>25</v>
      </c>
      <c r="E71" s="292">
        <v>30</v>
      </c>
      <c r="F71" s="342">
        <f t="shared" si="28"/>
        <v>55</v>
      </c>
      <c r="G71" s="292">
        <v>6</v>
      </c>
      <c r="H71" s="292">
        <v>7</v>
      </c>
      <c r="I71" s="342">
        <f>+G71+H71</f>
        <v>13</v>
      </c>
      <c r="J71" s="606">
        <f t="shared" si="26"/>
        <v>31</v>
      </c>
      <c r="K71" s="606">
        <f t="shared" si="27"/>
        <v>37</v>
      </c>
      <c r="L71" s="402">
        <f t="shared" si="22"/>
        <v>68</v>
      </c>
      <c r="M71" s="292">
        <v>3</v>
      </c>
      <c r="N71" s="292">
        <v>9</v>
      </c>
      <c r="O71" s="342">
        <f>M71+N71</f>
        <v>12</v>
      </c>
      <c r="P71" s="342">
        <f t="shared" si="23"/>
        <v>34</v>
      </c>
      <c r="Q71" s="342">
        <f t="shared" si="24"/>
        <v>46</v>
      </c>
      <c r="R71" s="342">
        <f t="shared" si="25"/>
        <v>80</v>
      </c>
    </row>
    <row r="72" spans="2:18" ht="29.25" customHeight="1">
      <c r="B72" s="590"/>
      <c r="C72" s="299" t="s">
        <v>359</v>
      </c>
      <c r="D72" s="292">
        <v>37</v>
      </c>
      <c r="E72" s="292">
        <v>24</v>
      </c>
      <c r="F72" s="342">
        <f t="shared" si="28"/>
        <v>61</v>
      </c>
      <c r="G72" s="292"/>
      <c r="H72" s="292"/>
      <c r="I72" s="342"/>
      <c r="J72" s="606">
        <f t="shared" si="26"/>
        <v>37</v>
      </c>
      <c r="K72" s="606">
        <f t="shared" si="27"/>
        <v>24</v>
      </c>
      <c r="L72" s="402">
        <f t="shared" si="22"/>
        <v>61</v>
      </c>
      <c r="M72" s="620"/>
      <c r="N72" s="620"/>
      <c r="O72" s="342"/>
      <c r="P72" s="342">
        <f t="shared" si="23"/>
        <v>37</v>
      </c>
      <c r="Q72" s="342">
        <f t="shared" si="24"/>
        <v>24</v>
      </c>
      <c r="R72" s="342">
        <f t="shared" si="25"/>
        <v>61</v>
      </c>
    </row>
    <row r="73" spans="2:18" ht="29.25" customHeight="1">
      <c r="B73" s="591"/>
      <c r="C73" s="299" t="s">
        <v>163</v>
      </c>
      <c r="D73" s="555">
        <v>27</v>
      </c>
      <c r="E73" s="555">
        <v>32</v>
      </c>
      <c r="F73" s="342">
        <f t="shared" si="28"/>
        <v>59</v>
      </c>
      <c r="G73" s="555"/>
      <c r="H73" s="555"/>
      <c r="I73" s="342"/>
      <c r="J73" s="606">
        <f t="shared" si="26"/>
        <v>27</v>
      </c>
      <c r="K73" s="606">
        <f t="shared" si="27"/>
        <v>32</v>
      </c>
      <c r="L73" s="402">
        <f t="shared" si="22"/>
        <v>59</v>
      </c>
      <c r="M73" s="292">
        <v>17</v>
      </c>
      <c r="N73" s="292">
        <v>18</v>
      </c>
      <c r="O73" s="342">
        <f>M73+N73</f>
        <v>35</v>
      </c>
      <c r="P73" s="342">
        <f t="shared" si="23"/>
        <v>44</v>
      </c>
      <c r="Q73" s="342">
        <f t="shared" si="24"/>
        <v>50</v>
      </c>
      <c r="R73" s="342">
        <f t="shared" si="25"/>
        <v>94</v>
      </c>
    </row>
    <row r="74" spans="2:18" ht="29.25" customHeight="1">
      <c r="B74" s="590" t="s">
        <v>164</v>
      </c>
      <c r="C74" s="299" t="s">
        <v>181</v>
      </c>
      <c r="D74" s="292">
        <v>26</v>
      </c>
      <c r="E74" s="292">
        <v>33</v>
      </c>
      <c r="F74" s="342">
        <f t="shared" si="28"/>
        <v>59</v>
      </c>
      <c r="G74" s="292">
        <v>24</v>
      </c>
      <c r="H74" s="292">
        <v>53</v>
      </c>
      <c r="I74" s="342">
        <f>+G74+H74</f>
        <v>77</v>
      </c>
      <c r="J74" s="606">
        <f t="shared" si="26"/>
        <v>50</v>
      </c>
      <c r="K74" s="606">
        <f t="shared" si="27"/>
        <v>86</v>
      </c>
      <c r="L74" s="402">
        <f t="shared" si="22"/>
        <v>136</v>
      </c>
      <c r="M74" s="292">
        <v>6</v>
      </c>
      <c r="N74" s="292">
        <v>8</v>
      </c>
      <c r="O74" s="342">
        <f>M74+N74</f>
        <v>14</v>
      </c>
      <c r="P74" s="342">
        <f t="shared" si="23"/>
        <v>56</v>
      </c>
      <c r="Q74" s="342">
        <f t="shared" si="24"/>
        <v>94</v>
      </c>
      <c r="R74" s="342">
        <f t="shared" si="25"/>
        <v>150</v>
      </c>
    </row>
    <row r="75" spans="2:18" ht="29.25" customHeight="1">
      <c r="B75" s="590"/>
      <c r="C75" s="299" t="s">
        <v>167</v>
      </c>
      <c r="D75" s="292">
        <v>30</v>
      </c>
      <c r="E75" s="292">
        <v>9</v>
      </c>
      <c r="F75" s="342">
        <f aca="true" t="shared" si="29" ref="F75:F87">D75+E75</f>
        <v>39</v>
      </c>
      <c r="G75" s="292"/>
      <c r="H75" s="292"/>
      <c r="I75" s="342"/>
      <c r="J75" s="606">
        <f t="shared" si="26"/>
        <v>30</v>
      </c>
      <c r="K75" s="606">
        <f t="shared" si="27"/>
        <v>9</v>
      </c>
      <c r="L75" s="402">
        <f t="shared" si="22"/>
        <v>39</v>
      </c>
      <c r="M75" s="620"/>
      <c r="N75" s="620"/>
      <c r="O75" s="342"/>
      <c r="P75" s="342">
        <f t="shared" si="23"/>
        <v>30</v>
      </c>
      <c r="Q75" s="342">
        <f t="shared" si="24"/>
        <v>9</v>
      </c>
      <c r="R75" s="342">
        <f t="shared" si="25"/>
        <v>39</v>
      </c>
    </row>
    <row r="76" spans="2:18" ht="29.25" customHeight="1">
      <c r="B76" s="591"/>
      <c r="C76" s="299" t="s">
        <v>166</v>
      </c>
      <c r="D76" s="292">
        <v>6</v>
      </c>
      <c r="E76" s="292">
        <v>5</v>
      </c>
      <c r="F76" s="342">
        <f t="shared" si="29"/>
        <v>11</v>
      </c>
      <c r="G76" s="292">
        <v>16</v>
      </c>
      <c r="H76" s="292">
        <v>26</v>
      </c>
      <c r="I76" s="342">
        <f>+G76+H76</f>
        <v>42</v>
      </c>
      <c r="J76" s="606">
        <f t="shared" si="26"/>
        <v>22</v>
      </c>
      <c r="K76" s="606">
        <f t="shared" si="27"/>
        <v>31</v>
      </c>
      <c r="L76" s="402">
        <f t="shared" si="22"/>
        <v>53</v>
      </c>
      <c r="M76" s="292"/>
      <c r="N76" s="292"/>
      <c r="O76" s="342"/>
      <c r="P76" s="342">
        <f t="shared" si="23"/>
        <v>22</v>
      </c>
      <c r="Q76" s="342">
        <f t="shared" si="24"/>
        <v>31</v>
      </c>
      <c r="R76" s="342">
        <f t="shared" si="25"/>
        <v>53</v>
      </c>
    </row>
    <row r="77" spans="2:18" ht="29.25" customHeight="1">
      <c r="B77" s="590"/>
      <c r="C77" s="299" t="s">
        <v>195</v>
      </c>
      <c r="D77" s="292">
        <v>12</v>
      </c>
      <c r="E77" s="292">
        <v>20</v>
      </c>
      <c r="F77" s="342">
        <f t="shared" si="29"/>
        <v>32</v>
      </c>
      <c r="G77" s="292">
        <v>25</v>
      </c>
      <c r="H77" s="292">
        <v>96</v>
      </c>
      <c r="I77" s="342">
        <f>+G77+H77</f>
        <v>121</v>
      </c>
      <c r="J77" s="606">
        <f t="shared" si="26"/>
        <v>37</v>
      </c>
      <c r="K77" s="606">
        <f t="shared" si="27"/>
        <v>116</v>
      </c>
      <c r="L77" s="402">
        <f t="shared" si="22"/>
        <v>153</v>
      </c>
      <c r="M77" s="292">
        <v>4</v>
      </c>
      <c r="N77" s="292">
        <v>14</v>
      </c>
      <c r="O77" s="342">
        <f>M77+N77</f>
        <v>18</v>
      </c>
      <c r="P77" s="342">
        <f t="shared" si="23"/>
        <v>41</v>
      </c>
      <c r="Q77" s="342">
        <f t="shared" si="24"/>
        <v>130</v>
      </c>
      <c r="R77" s="342">
        <f t="shared" si="25"/>
        <v>171</v>
      </c>
    </row>
    <row r="78" spans="2:18" ht="29.25" customHeight="1">
      <c r="B78" s="590" t="s">
        <v>322</v>
      </c>
      <c r="C78" s="299" t="s">
        <v>320</v>
      </c>
      <c r="D78" s="292">
        <v>15</v>
      </c>
      <c r="E78" s="292">
        <v>11</v>
      </c>
      <c r="F78" s="342">
        <f t="shared" si="29"/>
        <v>26</v>
      </c>
      <c r="G78" s="292"/>
      <c r="H78" s="292"/>
      <c r="I78" s="342"/>
      <c r="J78" s="606">
        <f t="shared" si="26"/>
        <v>15</v>
      </c>
      <c r="K78" s="606">
        <f t="shared" si="27"/>
        <v>11</v>
      </c>
      <c r="L78" s="402">
        <f t="shared" si="22"/>
        <v>26</v>
      </c>
      <c r="M78" s="620"/>
      <c r="N78" s="620"/>
      <c r="O78" s="342"/>
      <c r="P78" s="342">
        <f t="shared" si="23"/>
        <v>15</v>
      </c>
      <c r="Q78" s="342">
        <f t="shared" si="24"/>
        <v>11</v>
      </c>
      <c r="R78" s="342">
        <f t="shared" si="25"/>
        <v>26</v>
      </c>
    </row>
    <row r="79" spans="2:18" ht="29.25" customHeight="1">
      <c r="B79" s="590"/>
      <c r="C79" s="299" t="s">
        <v>213</v>
      </c>
      <c r="D79" s="292">
        <v>9</v>
      </c>
      <c r="E79" s="292">
        <v>5</v>
      </c>
      <c r="F79" s="342">
        <f t="shared" si="29"/>
        <v>14</v>
      </c>
      <c r="G79" s="292"/>
      <c r="H79" s="292"/>
      <c r="I79" s="342"/>
      <c r="J79" s="606">
        <f t="shared" si="26"/>
        <v>9</v>
      </c>
      <c r="K79" s="606">
        <f t="shared" si="27"/>
        <v>5</v>
      </c>
      <c r="L79" s="402">
        <f t="shared" si="22"/>
        <v>14</v>
      </c>
      <c r="M79" s="292"/>
      <c r="N79" s="292"/>
      <c r="O79" s="342"/>
      <c r="P79" s="342">
        <f t="shared" si="23"/>
        <v>9</v>
      </c>
      <c r="Q79" s="342">
        <f t="shared" si="24"/>
        <v>5</v>
      </c>
      <c r="R79" s="342">
        <f t="shared" si="25"/>
        <v>14</v>
      </c>
    </row>
    <row r="80" spans="2:18" ht="29.25" customHeight="1">
      <c r="B80" s="590"/>
      <c r="C80" s="299" t="s">
        <v>270</v>
      </c>
      <c r="D80" s="292">
        <v>20</v>
      </c>
      <c r="E80" s="292">
        <v>9</v>
      </c>
      <c r="F80" s="342">
        <f t="shared" si="29"/>
        <v>29</v>
      </c>
      <c r="G80" s="292"/>
      <c r="H80" s="292"/>
      <c r="I80" s="342"/>
      <c r="J80" s="606">
        <f t="shared" si="26"/>
        <v>20</v>
      </c>
      <c r="K80" s="606">
        <f t="shared" si="27"/>
        <v>9</v>
      </c>
      <c r="L80" s="402">
        <f t="shared" si="22"/>
        <v>29</v>
      </c>
      <c r="M80" s="620"/>
      <c r="N80" s="620"/>
      <c r="O80" s="342"/>
      <c r="P80" s="342">
        <f t="shared" si="23"/>
        <v>20</v>
      </c>
      <c r="Q80" s="342">
        <f t="shared" si="24"/>
        <v>9</v>
      </c>
      <c r="R80" s="342">
        <f t="shared" si="25"/>
        <v>29</v>
      </c>
    </row>
    <row r="81" spans="2:18" ht="29.25" customHeight="1">
      <c r="B81" s="312"/>
      <c r="C81" s="299" t="s">
        <v>194</v>
      </c>
      <c r="D81" s="292">
        <v>38</v>
      </c>
      <c r="E81" s="292">
        <v>6</v>
      </c>
      <c r="F81" s="342">
        <f t="shared" si="29"/>
        <v>44</v>
      </c>
      <c r="G81" s="292"/>
      <c r="H81" s="292"/>
      <c r="I81" s="342"/>
      <c r="J81" s="606">
        <f t="shared" si="26"/>
        <v>38</v>
      </c>
      <c r="K81" s="606">
        <f t="shared" si="27"/>
        <v>6</v>
      </c>
      <c r="L81" s="402">
        <f t="shared" si="22"/>
        <v>44</v>
      </c>
      <c r="M81" s="292">
        <v>5</v>
      </c>
      <c r="N81" s="292">
        <v>4</v>
      </c>
      <c r="O81" s="342">
        <f>M81+N81</f>
        <v>9</v>
      </c>
      <c r="P81" s="342">
        <f t="shared" si="23"/>
        <v>43</v>
      </c>
      <c r="Q81" s="342">
        <f t="shared" si="24"/>
        <v>10</v>
      </c>
      <c r="R81" s="342">
        <f t="shared" si="25"/>
        <v>53</v>
      </c>
    </row>
    <row r="82" spans="2:18" ht="29.25" customHeight="1">
      <c r="B82" s="312"/>
      <c r="C82" s="299" t="s">
        <v>93</v>
      </c>
      <c r="D82" s="292">
        <v>11</v>
      </c>
      <c r="E82" s="292">
        <v>27</v>
      </c>
      <c r="F82" s="342">
        <f t="shared" si="29"/>
        <v>38</v>
      </c>
      <c r="G82" s="292"/>
      <c r="H82" s="292"/>
      <c r="I82" s="342"/>
      <c r="J82" s="606">
        <f t="shared" si="26"/>
        <v>11</v>
      </c>
      <c r="K82" s="606">
        <f t="shared" si="27"/>
        <v>27</v>
      </c>
      <c r="L82" s="402">
        <f t="shared" si="22"/>
        <v>38</v>
      </c>
      <c r="M82" s="614">
        <v>6</v>
      </c>
      <c r="N82" s="614">
        <v>12</v>
      </c>
      <c r="O82" s="342">
        <f>M82+N82</f>
        <v>18</v>
      </c>
      <c r="P82" s="342">
        <f t="shared" si="23"/>
        <v>17</v>
      </c>
      <c r="Q82" s="342">
        <f t="shared" si="24"/>
        <v>39</v>
      </c>
      <c r="R82" s="342">
        <f t="shared" si="25"/>
        <v>56</v>
      </c>
    </row>
    <row r="83" spans="2:18" ht="29.25" customHeight="1">
      <c r="B83" s="296"/>
      <c r="C83" s="299" t="s">
        <v>159</v>
      </c>
      <c r="D83" s="292">
        <v>28</v>
      </c>
      <c r="E83" s="292">
        <v>26</v>
      </c>
      <c r="F83" s="342">
        <f t="shared" si="29"/>
        <v>54</v>
      </c>
      <c r="G83" s="292"/>
      <c r="H83" s="292"/>
      <c r="I83" s="342"/>
      <c r="J83" s="606">
        <f t="shared" si="26"/>
        <v>28</v>
      </c>
      <c r="K83" s="606">
        <f t="shared" si="27"/>
        <v>26</v>
      </c>
      <c r="L83" s="402">
        <f t="shared" si="22"/>
        <v>54</v>
      </c>
      <c r="M83" s="292">
        <v>25</v>
      </c>
      <c r="N83" s="292">
        <v>26</v>
      </c>
      <c r="O83" s="342">
        <f>M83+N83</f>
        <v>51</v>
      </c>
      <c r="P83" s="342">
        <f aca="true" t="shared" si="30" ref="P83:Q86">J83+M83</f>
        <v>53</v>
      </c>
      <c r="Q83" s="342">
        <f t="shared" si="30"/>
        <v>52</v>
      </c>
      <c r="R83" s="342">
        <f t="shared" si="25"/>
        <v>105</v>
      </c>
    </row>
    <row r="84" spans="2:18" ht="29.25" customHeight="1">
      <c r="B84" s="312"/>
      <c r="C84" s="299" t="s">
        <v>165</v>
      </c>
      <c r="D84" s="292">
        <v>63</v>
      </c>
      <c r="E84" s="292">
        <v>93</v>
      </c>
      <c r="F84" s="342">
        <f t="shared" si="29"/>
        <v>156</v>
      </c>
      <c r="G84" s="292"/>
      <c r="H84" s="292"/>
      <c r="I84" s="342"/>
      <c r="J84" s="606">
        <f t="shared" si="26"/>
        <v>63</v>
      </c>
      <c r="K84" s="606">
        <f t="shared" si="27"/>
        <v>93</v>
      </c>
      <c r="L84" s="402">
        <f t="shared" si="22"/>
        <v>156</v>
      </c>
      <c r="M84" s="292">
        <v>15</v>
      </c>
      <c r="N84" s="292">
        <v>62</v>
      </c>
      <c r="O84" s="342">
        <f>M84+N84</f>
        <v>77</v>
      </c>
      <c r="P84" s="342">
        <f>J84+M84</f>
        <v>78</v>
      </c>
      <c r="Q84" s="342">
        <f>K84+N84</f>
        <v>155</v>
      </c>
      <c r="R84" s="342">
        <f t="shared" si="25"/>
        <v>233</v>
      </c>
    </row>
    <row r="85" spans="2:18" ht="29.25" customHeight="1">
      <c r="B85" s="312"/>
      <c r="C85" s="299" t="s">
        <v>286</v>
      </c>
      <c r="D85" s="292">
        <v>23</v>
      </c>
      <c r="E85" s="292">
        <v>29</v>
      </c>
      <c r="F85" s="342">
        <f t="shared" si="29"/>
        <v>52</v>
      </c>
      <c r="G85" s="292"/>
      <c r="H85" s="292">
        <v>4</v>
      </c>
      <c r="I85" s="342">
        <f>+G85+H85</f>
        <v>4</v>
      </c>
      <c r="J85" s="606">
        <f t="shared" si="26"/>
        <v>23</v>
      </c>
      <c r="K85" s="606">
        <f t="shared" si="27"/>
        <v>33</v>
      </c>
      <c r="L85" s="402">
        <f t="shared" si="22"/>
        <v>56</v>
      </c>
      <c r="M85" s="620"/>
      <c r="N85" s="620"/>
      <c r="O85" s="342"/>
      <c r="P85" s="342">
        <f>J85+M85</f>
        <v>23</v>
      </c>
      <c r="Q85" s="342">
        <f>K85+N85</f>
        <v>33</v>
      </c>
      <c r="R85" s="342">
        <f t="shared" si="25"/>
        <v>56</v>
      </c>
    </row>
    <row r="86" spans="2:18" ht="29.25" customHeight="1">
      <c r="B86" s="312"/>
      <c r="C86" s="299" t="s">
        <v>161</v>
      </c>
      <c r="D86" s="292">
        <v>67</v>
      </c>
      <c r="E86" s="292">
        <v>40</v>
      </c>
      <c r="F86" s="342">
        <f t="shared" si="29"/>
        <v>107</v>
      </c>
      <c r="G86" s="292"/>
      <c r="H86" s="292"/>
      <c r="I86" s="342"/>
      <c r="J86" s="606">
        <f t="shared" si="26"/>
        <v>67</v>
      </c>
      <c r="K86" s="606">
        <f t="shared" si="27"/>
        <v>40</v>
      </c>
      <c r="L86" s="402">
        <f t="shared" si="22"/>
        <v>107</v>
      </c>
      <c r="M86" s="292">
        <v>34</v>
      </c>
      <c r="N86" s="292">
        <v>18</v>
      </c>
      <c r="O86" s="342">
        <f>M86+N86</f>
        <v>52</v>
      </c>
      <c r="P86" s="342">
        <f t="shared" si="30"/>
        <v>101</v>
      </c>
      <c r="Q86" s="342">
        <f t="shared" si="30"/>
        <v>58</v>
      </c>
      <c r="R86" s="342">
        <f t="shared" si="25"/>
        <v>159</v>
      </c>
    </row>
    <row r="87" spans="2:18" ht="29.25" customHeight="1" thickBot="1">
      <c r="B87" s="312"/>
      <c r="C87" s="587" t="s">
        <v>321</v>
      </c>
      <c r="D87" s="555">
        <v>2</v>
      </c>
      <c r="E87" s="555">
        <v>4</v>
      </c>
      <c r="F87" s="341">
        <f t="shared" si="29"/>
        <v>6</v>
      </c>
      <c r="G87" s="555"/>
      <c r="H87" s="555"/>
      <c r="I87" s="341"/>
      <c r="J87" s="607">
        <f t="shared" si="26"/>
        <v>2</v>
      </c>
      <c r="K87" s="607">
        <f t="shared" si="27"/>
        <v>4</v>
      </c>
      <c r="L87" s="599">
        <f t="shared" si="22"/>
        <v>6</v>
      </c>
      <c r="M87" s="622"/>
      <c r="N87" s="622"/>
      <c r="O87" s="341"/>
      <c r="P87" s="400">
        <f>J87+M87</f>
        <v>2</v>
      </c>
      <c r="Q87" s="400">
        <f>K87+N87</f>
        <v>4</v>
      </c>
      <c r="R87" s="341">
        <f t="shared" si="25"/>
        <v>6</v>
      </c>
    </row>
    <row r="88" spans="2:19" ht="29.25" customHeight="1" thickBot="1">
      <c r="B88" s="297"/>
      <c r="C88" s="588" t="s">
        <v>20</v>
      </c>
      <c r="D88" s="291">
        <f aca="true" t="shared" si="31" ref="D88:R88">SUM(D63:D87)</f>
        <v>556</v>
      </c>
      <c r="E88" s="291">
        <f t="shared" si="31"/>
        <v>520</v>
      </c>
      <c r="F88" s="291">
        <f t="shared" si="31"/>
        <v>1076</v>
      </c>
      <c r="G88" s="291">
        <f t="shared" si="31"/>
        <v>137</v>
      </c>
      <c r="H88" s="291">
        <f t="shared" si="31"/>
        <v>225</v>
      </c>
      <c r="I88" s="291">
        <f t="shared" si="31"/>
        <v>362</v>
      </c>
      <c r="J88" s="291">
        <f t="shared" si="31"/>
        <v>693</v>
      </c>
      <c r="K88" s="291">
        <f t="shared" si="31"/>
        <v>745</v>
      </c>
      <c r="L88" s="291">
        <f t="shared" si="31"/>
        <v>1438</v>
      </c>
      <c r="M88" s="291">
        <f t="shared" si="31"/>
        <v>149</v>
      </c>
      <c r="N88" s="291">
        <f t="shared" si="31"/>
        <v>221</v>
      </c>
      <c r="O88" s="291">
        <f t="shared" si="31"/>
        <v>370</v>
      </c>
      <c r="P88" s="291">
        <f t="shared" si="31"/>
        <v>842</v>
      </c>
      <c r="Q88" s="291">
        <f t="shared" si="31"/>
        <v>966</v>
      </c>
      <c r="R88" s="291">
        <f t="shared" si="31"/>
        <v>1808</v>
      </c>
      <c r="S88" s="151"/>
    </row>
    <row r="89" spans="2:18" ht="30" customHeight="1">
      <c r="B89" s="668" t="s">
        <v>10</v>
      </c>
      <c r="C89" s="668"/>
      <c r="D89" s="668"/>
      <c r="E89" s="668"/>
      <c r="F89" s="668"/>
      <c r="G89" s="668"/>
      <c r="H89" s="668"/>
      <c r="I89" s="668"/>
      <c r="J89" s="668"/>
      <c r="K89" s="668"/>
      <c r="L89" s="668"/>
      <c r="M89" s="668"/>
      <c r="N89" s="668"/>
      <c r="O89" s="668"/>
      <c r="P89" s="668"/>
      <c r="Q89" s="668"/>
      <c r="R89" s="668"/>
    </row>
    <row r="90" spans="2:18" ht="30" customHeight="1">
      <c r="B90" s="668" t="s">
        <v>0</v>
      </c>
      <c r="C90" s="668"/>
      <c r="D90" s="668"/>
      <c r="E90" s="668"/>
      <c r="F90" s="668"/>
      <c r="G90" s="668"/>
      <c r="H90" s="668"/>
      <c r="I90" s="668"/>
      <c r="J90" s="668"/>
      <c r="K90" s="668"/>
      <c r="L90" s="668"/>
      <c r="M90" s="668"/>
      <c r="N90" s="668"/>
      <c r="O90" s="668"/>
      <c r="P90" s="668"/>
      <c r="Q90" s="668"/>
      <c r="R90" s="668"/>
    </row>
    <row r="91" spans="2:18" ht="30" customHeight="1" thickBot="1">
      <c r="B91" s="669" t="s">
        <v>313</v>
      </c>
      <c r="C91" s="669"/>
      <c r="D91" s="669"/>
      <c r="E91" s="669"/>
      <c r="F91" s="669"/>
      <c r="G91" s="669"/>
      <c r="H91" s="669"/>
      <c r="I91" s="669"/>
      <c r="J91" s="669"/>
      <c r="K91" s="669"/>
      <c r="L91" s="669"/>
      <c r="M91" s="669"/>
      <c r="N91" s="669"/>
      <c r="O91" s="669"/>
      <c r="P91" s="669"/>
      <c r="Q91" s="669"/>
      <c r="R91" s="669"/>
    </row>
    <row r="92" spans="2:19" ht="29.25" customHeight="1" thickBot="1">
      <c r="B92" s="670" t="s">
        <v>16</v>
      </c>
      <c r="C92" s="671"/>
      <c r="D92" s="672" t="s">
        <v>18</v>
      </c>
      <c r="E92" s="673"/>
      <c r="F92" s="673"/>
      <c r="G92" s="673"/>
      <c r="H92" s="673"/>
      <c r="I92" s="673"/>
      <c r="J92" s="673"/>
      <c r="K92" s="673"/>
      <c r="L92" s="674"/>
      <c r="M92" s="675" t="s">
        <v>19</v>
      </c>
      <c r="N92" s="676"/>
      <c r="O92" s="677"/>
      <c r="P92" s="681" t="s">
        <v>22</v>
      </c>
      <c r="Q92" s="682"/>
      <c r="R92" s="683"/>
      <c r="S92" s="151"/>
    </row>
    <row r="93" spans="2:19" ht="29.25" customHeight="1" thickBot="1">
      <c r="B93" s="305" t="s">
        <v>17</v>
      </c>
      <c r="C93" s="306"/>
      <c r="D93" s="672" t="s">
        <v>28</v>
      </c>
      <c r="E93" s="673"/>
      <c r="F93" s="674"/>
      <c r="G93" s="672" t="s">
        <v>27</v>
      </c>
      <c r="H93" s="673"/>
      <c r="I93" s="684"/>
      <c r="J93" s="672" t="s">
        <v>20</v>
      </c>
      <c r="K93" s="673"/>
      <c r="L93" s="674"/>
      <c r="M93" s="678"/>
      <c r="N93" s="679"/>
      <c r="O93" s="680"/>
      <c r="P93" s="685" t="s">
        <v>20</v>
      </c>
      <c r="Q93" s="686"/>
      <c r="R93" s="687"/>
      <c r="S93" s="151"/>
    </row>
    <row r="94" spans="2:19" ht="29.25" customHeight="1" thickBot="1">
      <c r="B94" s="307"/>
      <c r="C94" s="584" t="s">
        <v>21</v>
      </c>
      <c r="D94" s="583" t="s">
        <v>5</v>
      </c>
      <c r="E94" s="308" t="s">
        <v>6</v>
      </c>
      <c r="F94" s="309" t="s">
        <v>7</v>
      </c>
      <c r="G94" s="582" t="s">
        <v>5</v>
      </c>
      <c r="H94" s="310" t="s">
        <v>6</v>
      </c>
      <c r="I94" s="309" t="s">
        <v>7</v>
      </c>
      <c r="J94" s="584" t="s">
        <v>5</v>
      </c>
      <c r="K94" s="308" t="s">
        <v>6</v>
      </c>
      <c r="L94" s="309" t="s">
        <v>7</v>
      </c>
      <c r="M94" s="584" t="s">
        <v>5</v>
      </c>
      <c r="N94" s="308" t="s">
        <v>6</v>
      </c>
      <c r="O94" s="309" t="s">
        <v>7</v>
      </c>
      <c r="P94" s="635" t="s">
        <v>5</v>
      </c>
      <c r="Q94" s="308" t="s">
        <v>6</v>
      </c>
      <c r="R94" s="311" t="s">
        <v>7</v>
      </c>
      <c r="S94" s="151"/>
    </row>
    <row r="95" spans="2:18" ht="29.25" customHeight="1">
      <c r="B95" s="283"/>
      <c r="C95" s="401" t="s">
        <v>328</v>
      </c>
      <c r="D95" s="624">
        <v>10</v>
      </c>
      <c r="E95" s="624"/>
      <c r="F95" s="396">
        <f>SUM(D95:E95)</f>
        <v>10</v>
      </c>
      <c r="G95" s="397"/>
      <c r="H95" s="397"/>
      <c r="I95" s="396"/>
      <c r="J95" s="605">
        <f>+D95+G95</f>
        <v>10</v>
      </c>
      <c r="K95" s="605"/>
      <c r="L95" s="586">
        <f>+J95+K95</f>
        <v>10</v>
      </c>
      <c r="M95" s="624">
        <v>7</v>
      </c>
      <c r="N95" s="397">
        <v>3</v>
      </c>
      <c r="O95" s="396">
        <f>+M95+N95</f>
        <v>10</v>
      </c>
      <c r="P95" s="396">
        <f aca="true" t="shared" si="32" ref="P95:P104">+J95+M95</f>
        <v>17</v>
      </c>
      <c r="Q95" s="396">
        <f aca="true" t="shared" si="33" ref="Q95:Q104">+K95+N95</f>
        <v>3</v>
      </c>
      <c r="R95" s="396">
        <f aca="true" t="shared" si="34" ref="R95:R126">SUM(P95:Q95)</f>
        <v>20</v>
      </c>
    </row>
    <row r="96" spans="2:18" s="151" customFormat="1" ht="29.25" customHeight="1">
      <c r="B96" s="283"/>
      <c r="C96" s="303" t="s">
        <v>267</v>
      </c>
      <c r="D96" s="410"/>
      <c r="E96" s="410"/>
      <c r="F96" s="398"/>
      <c r="G96" s="292"/>
      <c r="H96" s="292"/>
      <c r="I96" s="398"/>
      <c r="J96" s="606"/>
      <c r="K96" s="606"/>
      <c r="L96" s="402"/>
      <c r="M96" s="625">
        <v>2</v>
      </c>
      <c r="N96" s="625">
        <v>6</v>
      </c>
      <c r="O96" s="398">
        <f>SUM(M96:N96)</f>
        <v>8</v>
      </c>
      <c r="P96" s="398">
        <f t="shared" si="32"/>
        <v>2</v>
      </c>
      <c r="Q96" s="398">
        <f t="shared" si="33"/>
        <v>6</v>
      </c>
      <c r="R96" s="398">
        <f t="shared" si="34"/>
        <v>8</v>
      </c>
    </row>
    <row r="97" spans="2:18" s="151" customFormat="1" ht="29.25" customHeight="1">
      <c r="B97" s="283"/>
      <c r="C97" s="303" t="s">
        <v>177</v>
      </c>
      <c r="D97" s="410"/>
      <c r="E97" s="410"/>
      <c r="F97" s="398"/>
      <c r="G97" s="292"/>
      <c r="H97" s="292"/>
      <c r="I97" s="398"/>
      <c r="J97" s="606"/>
      <c r="K97" s="606"/>
      <c r="L97" s="402"/>
      <c r="M97" s="292">
        <v>1</v>
      </c>
      <c r="N97" s="625">
        <v>1</v>
      </c>
      <c r="O97" s="398">
        <f>SUM(M97:N97)</f>
        <v>2</v>
      </c>
      <c r="P97" s="398">
        <f t="shared" si="32"/>
        <v>1</v>
      </c>
      <c r="Q97" s="398">
        <f t="shared" si="33"/>
        <v>1</v>
      </c>
      <c r="R97" s="398">
        <f t="shared" si="34"/>
        <v>2</v>
      </c>
    </row>
    <row r="98" spans="2:18" s="151" customFormat="1" ht="29.25" customHeight="1">
      <c r="B98" s="283"/>
      <c r="C98" s="302" t="s">
        <v>329</v>
      </c>
      <c r="D98" s="626">
        <v>5</v>
      </c>
      <c r="E98" s="626">
        <v>1</v>
      </c>
      <c r="F98" s="398">
        <f aca="true" t="shared" si="35" ref="F98:F105">SUM(D98:E98)</f>
        <v>6</v>
      </c>
      <c r="G98" s="415"/>
      <c r="H98" s="415"/>
      <c r="I98" s="398"/>
      <c r="J98" s="606">
        <f aca="true" t="shared" si="36" ref="J98:J146">+D98+G98</f>
        <v>5</v>
      </c>
      <c r="K98" s="606">
        <f aca="true" t="shared" si="37" ref="K98:K146">+E98+H98</f>
        <v>1</v>
      </c>
      <c r="L98" s="402">
        <f aca="true" t="shared" si="38" ref="L98:L146">+J98+K98</f>
        <v>6</v>
      </c>
      <c r="M98" s="625">
        <v>4</v>
      </c>
      <c r="N98" s="625">
        <v>10</v>
      </c>
      <c r="O98" s="398">
        <f>SUM(M98:N98)</f>
        <v>14</v>
      </c>
      <c r="P98" s="398">
        <f t="shared" si="32"/>
        <v>9</v>
      </c>
      <c r="Q98" s="398">
        <f t="shared" si="33"/>
        <v>11</v>
      </c>
      <c r="R98" s="398">
        <f t="shared" si="34"/>
        <v>20</v>
      </c>
    </row>
    <row r="99" spans="2:18" ht="29.25" customHeight="1">
      <c r="B99" s="283"/>
      <c r="C99" s="401" t="s">
        <v>91</v>
      </c>
      <c r="D99" s="625">
        <v>24</v>
      </c>
      <c r="E99" s="625">
        <v>31</v>
      </c>
      <c r="F99" s="342">
        <f t="shared" si="35"/>
        <v>55</v>
      </c>
      <c r="G99" s="292"/>
      <c r="H99" s="292"/>
      <c r="I99" s="342"/>
      <c r="J99" s="606">
        <f t="shared" si="36"/>
        <v>24</v>
      </c>
      <c r="K99" s="606">
        <f t="shared" si="37"/>
        <v>31</v>
      </c>
      <c r="L99" s="402">
        <f t="shared" si="38"/>
        <v>55</v>
      </c>
      <c r="M99" s="625">
        <v>3</v>
      </c>
      <c r="N99" s="625">
        <v>13</v>
      </c>
      <c r="O99" s="342">
        <f>+M99+N99</f>
        <v>16</v>
      </c>
      <c r="P99" s="342">
        <f t="shared" si="32"/>
        <v>27</v>
      </c>
      <c r="Q99" s="342">
        <f t="shared" si="33"/>
        <v>44</v>
      </c>
      <c r="R99" s="342">
        <f t="shared" si="34"/>
        <v>71</v>
      </c>
    </row>
    <row r="100" spans="2:18" ht="29.25" customHeight="1">
      <c r="B100" s="283"/>
      <c r="C100" s="401" t="s">
        <v>287</v>
      </c>
      <c r="D100" s="625">
        <v>22</v>
      </c>
      <c r="E100" s="625">
        <v>35</v>
      </c>
      <c r="F100" s="342">
        <f t="shared" si="35"/>
        <v>57</v>
      </c>
      <c r="G100" s="292"/>
      <c r="H100" s="292"/>
      <c r="I100" s="342"/>
      <c r="J100" s="606">
        <f t="shared" si="36"/>
        <v>22</v>
      </c>
      <c r="K100" s="606">
        <f t="shared" si="37"/>
        <v>35</v>
      </c>
      <c r="L100" s="402">
        <f t="shared" si="38"/>
        <v>57</v>
      </c>
      <c r="M100" s="625">
        <v>1</v>
      </c>
      <c r="N100" s="625">
        <v>22</v>
      </c>
      <c r="O100" s="342">
        <f>+M100+N100</f>
        <v>23</v>
      </c>
      <c r="P100" s="342">
        <f t="shared" si="32"/>
        <v>23</v>
      </c>
      <c r="Q100" s="342">
        <f t="shared" si="33"/>
        <v>57</v>
      </c>
      <c r="R100" s="342">
        <f t="shared" si="34"/>
        <v>80</v>
      </c>
    </row>
    <row r="101" spans="2:19" s="151" customFormat="1" ht="29.25" customHeight="1">
      <c r="B101" s="283"/>
      <c r="C101" s="303" t="s">
        <v>330</v>
      </c>
      <c r="D101" s="625">
        <v>18</v>
      </c>
      <c r="E101" s="625">
        <v>1</v>
      </c>
      <c r="F101" s="398">
        <f t="shared" si="35"/>
        <v>19</v>
      </c>
      <c r="G101" s="292"/>
      <c r="H101" s="292"/>
      <c r="I101" s="398"/>
      <c r="J101" s="606">
        <f t="shared" si="36"/>
        <v>18</v>
      </c>
      <c r="K101" s="606">
        <f t="shared" si="37"/>
        <v>1</v>
      </c>
      <c r="L101" s="402">
        <f t="shared" si="38"/>
        <v>19</v>
      </c>
      <c r="M101" s="625"/>
      <c r="N101" s="625"/>
      <c r="O101" s="398"/>
      <c r="P101" s="398">
        <f t="shared" si="32"/>
        <v>18</v>
      </c>
      <c r="Q101" s="398">
        <f t="shared" si="33"/>
        <v>1</v>
      </c>
      <c r="R101" s="398">
        <f t="shared" si="34"/>
        <v>19</v>
      </c>
      <c r="S101"/>
    </row>
    <row r="102" spans="2:18" s="151" customFormat="1" ht="29.25" customHeight="1">
      <c r="B102" s="283"/>
      <c r="C102" s="303" t="s">
        <v>173</v>
      </c>
      <c r="D102" s="292">
        <v>1</v>
      </c>
      <c r="E102" s="292">
        <v>1</v>
      </c>
      <c r="F102" s="398">
        <f t="shared" si="35"/>
        <v>2</v>
      </c>
      <c r="G102" s="292"/>
      <c r="H102" s="292"/>
      <c r="I102" s="398"/>
      <c r="J102" s="606">
        <f t="shared" si="36"/>
        <v>1</v>
      </c>
      <c r="K102" s="606">
        <f t="shared" si="37"/>
        <v>1</v>
      </c>
      <c r="L102" s="402">
        <f t="shared" si="38"/>
        <v>2</v>
      </c>
      <c r="M102" s="625">
        <v>1</v>
      </c>
      <c r="N102" s="625"/>
      <c r="O102" s="398">
        <f>SUM(M102:N102)</f>
        <v>1</v>
      </c>
      <c r="P102" s="398">
        <f t="shared" si="32"/>
        <v>2</v>
      </c>
      <c r="Q102" s="398">
        <f t="shared" si="33"/>
        <v>1</v>
      </c>
      <c r="R102" s="398">
        <f t="shared" si="34"/>
        <v>3</v>
      </c>
    </row>
    <row r="103" spans="2:18" s="151" customFormat="1" ht="29.25" customHeight="1">
      <c r="B103" s="283"/>
      <c r="C103" s="303" t="s">
        <v>360</v>
      </c>
      <c r="D103" s="292">
        <v>1</v>
      </c>
      <c r="E103" s="292"/>
      <c r="F103" s="398">
        <f t="shared" si="35"/>
        <v>1</v>
      </c>
      <c r="G103" s="292"/>
      <c r="H103" s="292"/>
      <c r="I103" s="398"/>
      <c r="J103" s="606">
        <f t="shared" si="36"/>
        <v>1</v>
      </c>
      <c r="K103" s="606">
        <f t="shared" si="37"/>
        <v>0</v>
      </c>
      <c r="L103" s="402">
        <f t="shared" si="38"/>
        <v>1</v>
      </c>
      <c r="M103" s="625"/>
      <c r="N103" s="625"/>
      <c r="O103" s="398"/>
      <c r="P103" s="398">
        <f t="shared" si="32"/>
        <v>1</v>
      </c>
      <c r="Q103" s="398">
        <f t="shared" si="33"/>
        <v>0</v>
      </c>
      <c r="R103" s="398">
        <f t="shared" si="34"/>
        <v>1</v>
      </c>
    </row>
    <row r="104" spans="2:18" s="568" customFormat="1" ht="29.25" customHeight="1">
      <c r="B104" s="283"/>
      <c r="C104" s="598" t="s">
        <v>331</v>
      </c>
      <c r="D104" s="292">
        <v>3</v>
      </c>
      <c r="E104" s="625">
        <v>3</v>
      </c>
      <c r="F104" s="398">
        <f t="shared" si="35"/>
        <v>6</v>
      </c>
      <c r="G104" s="292"/>
      <c r="H104" s="292"/>
      <c r="I104" s="398"/>
      <c r="J104" s="606">
        <f t="shared" si="36"/>
        <v>3</v>
      </c>
      <c r="K104" s="606">
        <f t="shared" si="37"/>
        <v>3</v>
      </c>
      <c r="L104" s="402">
        <f t="shared" si="38"/>
        <v>6</v>
      </c>
      <c r="M104" s="625">
        <v>1</v>
      </c>
      <c r="N104" s="625">
        <v>5</v>
      </c>
      <c r="O104" s="398">
        <f>SUM(M104:N104)</f>
        <v>6</v>
      </c>
      <c r="P104" s="398">
        <f t="shared" si="32"/>
        <v>4</v>
      </c>
      <c r="Q104" s="398">
        <f t="shared" si="33"/>
        <v>8</v>
      </c>
      <c r="R104" s="398">
        <f t="shared" si="34"/>
        <v>12</v>
      </c>
    </row>
    <row r="105" spans="2:18" ht="29.25" customHeight="1">
      <c r="B105" s="284"/>
      <c r="C105" s="401" t="s">
        <v>290</v>
      </c>
      <c r="D105" s="625">
        <v>7</v>
      </c>
      <c r="E105" s="625"/>
      <c r="F105" s="342">
        <f t="shared" si="35"/>
        <v>7</v>
      </c>
      <c r="G105" s="292"/>
      <c r="H105" s="292"/>
      <c r="I105" s="342"/>
      <c r="J105" s="606">
        <f t="shared" si="36"/>
        <v>7</v>
      </c>
      <c r="K105" s="606"/>
      <c r="L105" s="402">
        <f t="shared" si="38"/>
        <v>7</v>
      </c>
      <c r="M105" s="292"/>
      <c r="N105" s="292"/>
      <c r="O105" s="342"/>
      <c r="P105" s="342">
        <f>+J105+M105</f>
        <v>7</v>
      </c>
      <c r="Q105" s="342"/>
      <c r="R105" s="342">
        <f t="shared" si="34"/>
        <v>7</v>
      </c>
    </row>
    <row r="106" spans="2:18" s="151" customFormat="1" ht="29.25" customHeight="1">
      <c r="B106" s="283"/>
      <c r="C106" s="303" t="s">
        <v>179</v>
      </c>
      <c r="D106" s="410"/>
      <c r="E106" s="410"/>
      <c r="F106" s="398"/>
      <c r="G106" s="292"/>
      <c r="H106" s="292"/>
      <c r="I106" s="398"/>
      <c r="J106" s="606"/>
      <c r="K106" s="606"/>
      <c r="L106" s="402"/>
      <c r="M106" s="625"/>
      <c r="N106" s="625">
        <v>1</v>
      </c>
      <c r="O106" s="398">
        <f>SUM(M106:N106)</f>
        <v>1</v>
      </c>
      <c r="P106" s="398">
        <f>+J106+M106</f>
        <v>0</v>
      </c>
      <c r="Q106" s="398">
        <f aca="true" t="shared" si="39" ref="Q106:Q145">+K106+N106</f>
        <v>1</v>
      </c>
      <c r="R106" s="398">
        <f t="shared" si="34"/>
        <v>1</v>
      </c>
    </row>
    <row r="107" spans="2:18" s="568" customFormat="1" ht="29.25" customHeight="1">
      <c r="B107" s="283"/>
      <c r="C107" s="598" t="s">
        <v>332</v>
      </c>
      <c r="D107" s="292">
        <v>7</v>
      </c>
      <c r="E107" s="625">
        <v>2</v>
      </c>
      <c r="F107" s="398">
        <f>SUM(D107:E107)</f>
        <v>9</v>
      </c>
      <c r="G107" s="292"/>
      <c r="H107" s="292"/>
      <c r="I107" s="398"/>
      <c r="J107" s="606">
        <f t="shared" si="36"/>
        <v>7</v>
      </c>
      <c r="K107" s="606">
        <f t="shared" si="37"/>
        <v>2</v>
      </c>
      <c r="L107" s="402">
        <f t="shared" si="38"/>
        <v>9</v>
      </c>
      <c r="M107" s="625"/>
      <c r="N107" s="625"/>
      <c r="O107" s="398"/>
      <c r="P107" s="398">
        <f>+J107+M107</f>
        <v>7</v>
      </c>
      <c r="Q107" s="398">
        <f t="shared" si="39"/>
        <v>2</v>
      </c>
      <c r="R107" s="398">
        <f t="shared" si="34"/>
        <v>9</v>
      </c>
    </row>
    <row r="108" spans="2:18" s="151" customFormat="1" ht="29.25" customHeight="1">
      <c r="B108" s="283"/>
      <c r="C108" s="303" t="s">
        <v>333</v>
      </c>
      <c r="D108" s="625"/>
      <c r="E108" s="625"/>
      <c r="F108" s="398"/>
      <c r="G108" s="292"/>
      <c r="H108" s="292"/>
      <c r="I108" s="398"/>
      <c r="J108" s="606"/>
      <c r="K108" s="606"/>
      <c r="L108" s="402"/>
      <c r="M108" s="625">
        <v>3</v>
      </c>
      <c r="N108" s="625">
        <v>5</v>
      </c>
      <c r="O108" s="398">
        <f>SUM(M108:N108)</f>
        <v>8</v>
      </c>
      <c r="P108" s="398">
        <f aca="true" t="shared" si="40" ref="P108:P144">+J108+M108</f>
        <v>3</v>
      </c>
      <c r="Q108" s="398">
        <f t="shared" si="39"/>
        <v>5</v>
      </c>
      <c r="R108" s="398">
        <f t="shared" si="34"/>
        <v>8</v>
      </c>
    </row>
    <row r="109" spans="2:19" s="151" customFormat="1" ht="29.25" customHeight="1">
      <c r="B109" s="283"/>
      <c r="C109" s="303" t="s">
        <v>334</v>
      </c>
      <c r="D109" s="410"/>
      <c r="E109" s="410"/>
      <c r="F109" s="398"/>
      <c r="G109" s="292"/>
      <c r="H109" s="292"/>
      <c r="I109" s="398"/>
      <c r="J109" s="606"/>
      <c r="K109" s="606"/>
      <c r="L109" s="402"/>
      <c r="M109" s="625">
        <v>2</v>
      </c>
      <c r="N109" s="625">
        <v>6</v>
      </c>
      <c r="O109" s="398">
        <f>SUM(M109:N109)</f>
        <v>8</v>
      </c>
      <c r="P109" s="398">
        <f t="shared" si="40"/>
        <v>2</v>
      </c>
      <c r="Q109" s="398">
        <f t="shared" si="39"/>
        <v>6</v>
      </c>
      <c r="R109" s="398">
        <f t="shared" si="34"/>
        <v>8</v>
      </c>
      <c r="S109"/>
    </row>
    <row r="110" spans="2:18" ht="29.25" customHeight="1">
      <c r="B110" s="283"/>
      <c r="C110" s="401" t="s">
        <v>288</v>
      </c>
      <c r="D110" s="625">
        <v>7</v>
      </c>
      <c r="E110" s="625">
        <v>3</v>
      </c>
      <c r="F110" s="342">
        <f>SUM(D110:E110)</f>
        <v>10</v>
      </c>
      <c r="G110" s="292"/>
      <c r="H110" s="292"/>
      <c r="I110" s="342"/>
      <c r="J110" s="606">
        <f t="shared" si="36"/>
        <v>7</v>
      </c>
      <c r="K110" s="606">
        <f t="shared" si="37"/>
        <v>3</v>
      </c>
      <c r="L110" s="402">
        <f t="shared" si="38"/>
        <v>10</v>
      </c>
      <c r="M110" s="292"/>
      <c r="N110" s="292"/>
      <c r="O110" s="342"/>
      <c r="P110" s="342">
        <f>+J110+M110</f>
        <v>7</v>
      </c>
      <c r="Q110" s="342">
        <f t="shared" si="39"/>
        <v>3</v>
      </c>
      <c r="R110" s="342">
        <f t="shared" si="34"/>
        <v>10</v>
      </c>
    </row>
    <row r="111" spans="2:18" ht="29.25" customHeight="1">
      <c r="B111" s="589"/>
      <c r="C111" s="303" t="s">
        <v>335</v>
      </c>
      <c r="D111" s="625">
        <v>2</v>
      </c>
      <c r="E111" s="625">
        <v>13</v>
      </c>
      <c r="F111" s="398">
        <f>SUM(D111:E111)</f>
        <v>15</v>
      </c>
      <c r="G111" s="292"/>
      <c r="H111" s="292"/>
      <c r="I111" s="398"/>
      <c r="J111" s="606">
        <f t="shared" si="36"/>
        <v>2</v>
      </c>
      <c r="K111" s="606">
        <f t="shared" si="37"/>
        <v>13</v>
      </c>
      <c r="L111" s="402">
        <f t="shared" si="38"/>
        <v>15</v>
      </c>
      <c r="M111" s="625">
        <v>6</v>
      </c>
      <c r="N111" s="625">
        <v>11</v>
      </c>
      <c r="O111" s="398">
        <f>SUM(M111:N111)</f>
        <v>17</v>
      </c>
      <c r="P111" s="398">
        <f>+J111+M111</f>
        <v>8</v>
      </c>
      <c r="Q111" s="398">
        <f t="shared" si="39"/>
        <v>24</v>
      </c>
      <c r="R111" s="398">
        <f t="shared" si="34"/>
        <v>32</v>
      </c>
    </row>
    <row r="112" spans="2:18" ht="29.25" customHeight="1">
      <c r="B112" s="283" t="s">
        <v>135</v>
      </c>
      <c r="C112" s="401" t="s">
        <v>289</v>
      </c>
      <c r="D112" s="625">
        <v>41</v>
      </c>
      <c r="E112" s="625">
        <v>8</v>
      </c>
      <c r="F112" s="342">
        <f>SUM(D112:E112)</f>
        <v>49</v>
      </c>
      <c r="G112" s="292"/>
      <c r="H112" s="292"/>
      <c r="I112" s="342"/>
      <c r="J112" s="606">
        <f t="shared" si="36"/>
        <v>41</v>
      </c>
      <c r="K112" s="606">
        <f t="shared" si="37"/>
        <v>8</v>
      </c>
      <c r="L112" s="402">
        <f t="shared" si="38"/>
        <v>49</v>
      </c>
      <c r="M112" s="625">
        <v>33</v>
      </c>
      <c r="N112" s="625">
        <v>7</v>
      </c>
      <c r="O112" s="342">
        <f>+M112+N112</f>
        <v>40</v>
      </c>
      <c r="P112" s="342">
        <f>+J112+M112</f>
        <v>74</v>
      </c>
      <c r="Q112" s="342">
        <f t="shared" si="39"/>
        <v>15</v>
      </c>
      <c r="R112" s="342">
        <f t="shared" si="34"/>
        <v>89</v>
      </c>
    </row>
    <row r="113" spans="2:18" s="151" customFormat="1" ht="29.25" customHeight="1">
      <c r="B113" s="301"/>
      <c r="C113" s="303" t="s">
        <v>336</v>
      </c>
      <c r="D113" s="625">
        <v>4</v>
      </c>
      <c r="E113" s="625"/>
      <c r="F113" s="398">
        <f>SUM(D113:E113)</f>
        <v>4</v>
      </c>
      <c r="G113" s="292"/>
      <c r="H113" s="292"/>
      <c r="I113" s="398"/>
      <c r="J113" s="606">
        <f t="shared" si="36"/>
        <v>4</v>
      </c>
      <c r="K113" s="606"/>
      <c r="L113" s="402">
        <f t="shared" si="38"/>
        <v>4</v>
      </c>
      <c r="M113" s="625">
        <v>7</v>
      </c>
      <c r="N113" s="625">
        <v>16</v>
      </c>
      <c r="O113" s="398">
        <f>SUM(M113:N113)</f>
        <v>23</v>
      </c>
      <c r="P113" s="398">
        <f t="shared" si="40"/>
        <v>11</v>
      </c>
      <c r="Q113" s="398">
        <f t="shared" si="39"/>
        <v>16</v>
      </c>
      <c r="R113" s="398">
        <f t="shared" si="34"/>
        <v>27</v>
      </c>
    </row>
    <row r="114" spans="2:19" s="151" customFormat="1" ht="29.25" customHeight="1">
      <c r="B114" s="301"/>
      <c r="C114" s="303" t="s">
        <v>337</v>
      </c>
      <c r="D114" s="625">
        <v>3</v>
      </c>
      <c r="E114" s="625"/>
      <c r="F114" s="398">
        <f>SUM(D114:E114)</f>
        <v>3</v>
      </c>
      <c r="G114" s="292"/>
      <c r="H114" s="292"/>
      <c r="I114" s="398"/>
      <c r="J114" s="606">
        <f t="shared" si="36"/>
        <v>3</v>
      </c>
      <c r="K114" s="606"/>
      <c r="L114" s="402">
        <f t="shared" si="38"/>
        <v>3</v>
      </c>
      <c r="M114" s="410"/>
      <c r="N114" s="410"/>
      <c r="O114" s="398"/>
      <c r="P114" s="398">
        <f>+J114+M114</f>
        <v>3</v>
      </c>
      <c r="Q114" s="398">
        <f t="shared" si="39"/>
        <v>0</v>
      </c>
      <c r="R114" s="398">
        <f t="shared" si="34"/>
        <v>3</v>
      </c>
      <c r="S114"/>
    </row>
    <row r="115" spans="2:18" ht="29.25" customHeight="1">
      <c r="B115" s="283"/>
      <c r="C115" s="623" t="s">
        <v>338</v>
      </c>
      <c r="D115" s="292"/>
      <c r="E115" s="292"/>
      <c r="F115" s="292"/>
      <c r="G115" s="292"/>
      <c r="H115" s="292"/>
      <c r="I115" s="342"/>
      <c r="J115" s="606"/>
      <c r="K115" s="606"/>
      <c r="L115" s="402"/>
      <c r="M115" s="625">
        <v>2</v>
      </c>
      <c r="N115" s="625">
        <v>4</v>
      </c>
      <c r="O115" s="342">
        <f>+M115+N115</f>
        <v>6</v>
      </c>
      <c r="P115" s="342">
        <f>+J115+M115</f>
        <v>2</v>
      </c>
      <c r="Q115" s="342">
        <f t="shared" si="39"/>
        <v>4</v>
      </c>
      <c r="R115" s="342">
        <f t="shared" si="34"/>
        <v>6</v>
      </c>
    </row>
    <row r="116" spans="2:19" s="151" customFormat="1" ht="29.25" customHeight="1">
      <c r="B116" s="301"/>
      <c r="C116" s="303" t="s">
        <v>339</v>
      </c>
      <c r="D116" s="625">
        <v>2</v>
      </c>
      <c r="E116" s="625"/>
      <c r="F116" s="398">
        <f>SUM(D116:E116)</f>
        <v>2</v>
      </c>
      <c r="G116" s="292"/>
      <c r="H116" s="292"/>
      <c r="I116" s="398"/>
      <c r="J116" s="606">
        <f t="shared" si="36"/>
        <v>2</v>
      </c>
      <c r="K116" s="606"/>
      <c r="L116" s="402">
        <f t="shared" si="38"/>
        <v>2</v>
      </c>
      <c r="M116" s="410"/>
      <c r="N116" s="410"/>
      <c r="O116" s="398"/>
      <c r="P116" s="398">
        <f t="shared" si="40"/>
        <v>2</v>
      </c>
      <c r="Q116" s="398">
        <f t="shared" si="39"/>
        <v>0</v>
      </c>
      <c r="R116" s="398">
        <f t="shared" si="34"/>
        <v>2</v>
      </c>
      <c r="S116"/>
    </row>
    <row r="117" spans="2:18" ht="29.25" customHeight="1">
      <c r="B117" s="283"/>
      <c r="C117" s="401" t="s">
        <v>340</v>
      </c>
      <c r="D117" s="625"/>
      <c r="E117" s="625"/>
      <c r="F117" s="342"/>
      <c r="G117" s="292"/>
      <c r="H117" s="292"/>
      <c r="I117" s="342"/>
      <c r="J117" s="606"/>
      <c r="K117" s="606"/>
      <c r="L117" s="402"/>
      <c r="M117" s="625">
        <v>3</v>
      </c>
      <c r="N117" s="625">
        <v>7</v>
      </c>
      <c r="O117" s="342">
        <f>+M117+N117</f>
        <v>10</v>
      </c>
      <c r="P117" s="342">
        <f aca="true" t="shared" si="41" ref="P117:P127">+J117+M117</f>
        <v>3</v>
      </c>
      <c r="Q117" s="342">
        <f t="shared" si="39"/>
        <v>7</v>
      </c>
      <c r="R117" s="342">
        <f t="shared" si="34"/>
        <v>10</v>
      </c>
    </row>
    <row r="118" spans="2:18" s="151" customFormat="1" ht="29.25" customHeight="1">
      <c r="B118" s="283"/>
      <c r="C118" s="303" t="s">
        <v>174</v>
      </c>
      <c r="D118" s="410"/>
      <c r="E118" s="410"/>
      <c r="F118" s="398"/>
      <c r="G118" s="292"/>
      <c r="H118" s="292"/>
      <c r="I118" s="398"/>
      <c r="J118" s="606"/>
      <c r="K118" s="606"/>
      <c r="L118" s="402"/>
      <c r="M118" s="625">
        <v>1</v>
      </c>
      <c r="N118" s="625">
        <v>5</v>
      </c>
      <c r="O118" s="398">
        <f>SUM(M118:N118)</f>
        <v>6</v>
      </c>
      <c r="P118" s="398">
        <f t="shared" si="41"/>
        <v>1</v>
      </c>
      <c r="Q118" s="398">
        <f t="shared" si="39"/>
        <v>5</v>
      </c>
      <c r="R118" s="398">
        <f t="shared" si="34"/>
        <v>6</v>
      </c>
    </row>
    <row r="119" spans="2:18" s="151" customFormat="1" ht="29.25" customHeight="1">
      <c r="B119" s="283"/>
      <c r="C119" s="303" t="s">
        <v>178</v>
      </c>
      <c r="D119" s="410"/>
      <c r="E119" s="410"/>
      <c r="F119" s="398"/>
      <c r="G119" s="292"/>
      <c r="H119" s="292"/>
      <c r="I119" s="398"/>
      <c r="J119" s="606"/>
      <c r="K119" s="606"/>
      <c r="L119" s="402"/>
      <c r="M119" s="625">
        <v>1</v>
      </c>
      <c r="N119" s="625">
        <v>2</v>
      </c>
      <c r="O119" s="398">
        <f>SUM(M119:N119)</f>
        <v>3</v>
      </c>
      <c r="P119" s="398">
        <f t="shared" si="41"/>
        <v>1</v>
      </c>
      <c r="Q119" s="398">
        <f t="shared" si="39"/>
        <v>2</v>
      </c>
      <c r="R119" s="398">
        <f t="shared" si="34"/>
        <v>3</v>
      </c>
    </row>
    <row r="120" spans="2:18" s="151" customFormat="1" ht="29.25" customHeight="1">
      <c r="B120" s="283"/>
      <c r="C120" s="303" t="s">
        <v>176</v>
      </c>
      <c r="D120" s="410"/>
      <c r="E120" s="410"/>
      <c r="F120" s="398"/>
      <c r="G120" s="292"/>
      <c r="H120" s="292"/>
      <c r="I120" s="398"/>
      <c r="J120" s="606"/>
      <c r="K120" s="606"/>
      <c r="L120" s="402"/>
      <c r="M120" s="625">
        <v>4</v>
      </c>
      <c r="N120" s="625">
        <v>2</v>
      </c>
      <c r="O120" s="398">
        <f>SUM(M120:N120)</f>
        <v>6</v>
      </c>
      <c r="P120" s="398">
        <f t="shared" si="41"/>
        <v>4</v>
      </c>
      <c r="Q120" s="398">
        <f t="shared" si="39"/>
        <v>2</v>
      </c>
      <c r="R120" s="398">
        <f t="shared" si="34"/>
        <v>6</v>
      </c>
    </row>
    <row r="121" spans="2:18" s="151" customFormat="1" ht="29.25" customHeight="1">
      <c r="B121" s="283"/>
      <c r="C121" s="303" t="s">
        <v>175</v>
      </c>
      <c r="D121" s="410"/>
      <c r="E121" s="410"/>
      <c r="F121" s="398"/>
      <c r="G121" s="292"/>
      <c r="H121" s="292"/>
      <c r="I121" s="398"/>
      <c r="J121" s="606"/>
      <c r="K121" s="606"/>
      <c r="L121" s="402"/>
      <c r="M121" s="625">
        <v>4</v>
      </c>
      <c r="N121" s="625">
        <v>2</v>
      </c>
      <c r="O121" s="398">
        <f>SUM(M121:N121)</f>
        <v>6</v>
      </c>
      <c r="P121" s="398">
        <f t="shared" si="41"/>
        <v>4</v>
      </c>
      <c r="Q121" s="398">
        <f t="shared" si="39"/>
        <v>2</v>
      </c>
      <c r="R121" s="398">
        <f t="shared" si="34"/>
        <v>6</v>
      </c>
    </row>
    <row r="122" spans="2:18" ht="29.25" customHeight="1">
      <c r="B122" s="283"/>
      <c r="C122" s="401" t="s">
        <v>291</v>
      </c>
      <c r="D122" s="625">
        <v>5</v>
      </c>
      <c r="E122" s="625">
        <v>6</v>
      </c>
      <c r="F122" s="342">
        <f>SUM(D122:E122)</f>
        <v>11</v>
      </c>
      <c r="G122" s="292"/>
      <c r="H122" s="292"/>
      <c r="I122" s="342"/>
      <c r="J122" s="606">
        <f t="shared" si="36"/>
        <v>5</v>
      </c>
      <c r="K122" s="606">
        <f t="shared" si="37"/>
        <v>6</v>
      </c>
      <c r="L122" s="402">
        <f t="shared" si="38"/>
        <v>11</v>
      </c>
      <c r="M122" s="625">
        <v>1</v>
      </c>
      <c r="N122" s="625">
        <v>4</v>
      </c>
      <c r="O122" s="342">
        <f>+M122+N122</f>
        <v>5</v>
      </c>
      <c r="P122" s="342">
        <f t="shared" si="41"/>
        <v>6</v>
      </c>
      <c r="Q122" s="342">
        <f t="shared" si="39"/>
        <v>10</v>
      </c>
      <c r="R122" s="342">
        <f t="shared" si="34"/>
        <v>16</v>
      </c>
    </row>
    <row r="123" spans="2:18" s="151" customFormat="1" ht="29.25" customHeight="1">
      <c r="B123" s="283"/>
      <c r="C123" s="303" t="s">
        <v>268</v>
      </c>
      <c r="D123" s="410"/>
      <c r="E123" s="410"/>
      <c r="F123" s="398"/>
      <c r="G123" s="292"/>
      <c r="H123" s="292"/>
      <c r="I123" s="398"/>
      <c r="J123" s="606"/>
      <c r="K123" s="606"/>
      <c r="L123" s="402"/>
      <c r="M123" s="625">
        <v>1</v>
      </c>
      <c r="N123" s="625"/>
      <c r="O123" s="398">
        <f>SUM(M123:N123)</f>
        <v>1</v>
      </c>
      <c r="P123" s="398">
        <f t="shared" si="41"/>
        <v>1</v>
      </c>
      <c r="Q123" s="398">
        <f t="shared" si="39"/>
        <v>0</v>
      </c>
      <c r="R123" s="398">
        <f t="shared" si="34"/>
        <v>1</v>
      </c>
    </row>
    <row r="124" spans="2:18" s="151" customFormat="1" ht="29.25" customHeight="1">
      <c r="B124" s="285"/>
      <c r="C124" s="303" t="s">
        <v>341</v>
      </c>
      <c r="D124" s="625">
        <v>2</v>
      </c>
      <c r="E124" s="625">
        <v>2</v>
      </c>
      <c r="F124" s="398">
        <f aca="true" t="shared" si="42" ref="F124:F129">SUM(D124:E124)</f>
        <v>4</v>
      </c>
      <c r="G124" s="292"/>
      <c r="H124" s="292"/>
      <c r="I124" s="398"/>
      <c r="J124" s="606">
        <f t="shared" si="36"/>
        <v>2</v>
      </c>
      <c r="K124" s="606">
        <f t="shared" si="37"/>
        <v>2</v>
      </c>
      <c r="L124" s="402">
        <f t="shared" si="38"/>
        <v>4</v>
      </c>
      <c r="M124" s="625"/>
      <c r="N124" s="625"/>
      <c r="O124" s="398"/>
      <c r="P124" s="398">
        <f t="shared" si="41"/>
        <v>2</v>
      </c>
      <c r="Q124" s="398">
        <f t="shared" si="39"/>
        <v>2</v>
      </c>
      <c r="R124" s="398">
        <f t="shared" si="34"/>
        <v>4</v>
      </c>
    </row>
    <row r="125" spans="2:18" ht="29.25" customHeight="1">
      <c r="B125" s="283"/>
      <c r="C125" s="401" t="s">
        <v>292</v>
      </c>
      <c r="D125" s="625">
        <v>3</v>
      </c>
      <c r="E125" s="625">
        <v>3</v>
      </c>
      <c r="F125" s="342">
        <f t="shared" si="42"/>
        <v>6</v>
      </c>
      <c r="G125" s="292">
        <v>51</v>
      </c>
      <c r="H125" s="292">
        <v>41</v>
      </c>
      <c r="I125" s="342">
        <f>+G125+H125</f>
        <v>92</v>
      </c>
      <c r="J125" s="606">
        <f t="shared" si="36"/>
        <v>54</v>
      </c>
      <c r="K125" s="606">
        <f t="shared" si="37"/>
        <v>44</v>
      </c>
      <c r="L125" s="402">
        <f t="shared" si="38"/>
        <v>98</v>
      </c>
      <c r="M125" s="625">
        <v>3</v>
      </c>
      <c r="N125" s="292">
        <v>1</v>
      </c>
      <c r="O125" s="342">
        <f>+M125+N125</f>
        <v>4</v>
      </c>
      <c r="P125" s="342">
        <f t="shared" si="41"/>
        <v>57</v>
      </c>
      <c r="Q125" s="342">
        <f t="shared" si="39"/>
        <v>45</v>
      </c>
      <c r="R125" s="342">
        <f t="shared" si="34"/>
        <v>102</v>
      </c>
    </row>
    <row r="126" spans="2:18" ht="29.25" customHeight="1">
      <c r="B126" s="283"/>
      <c r="C126" s="401" t="s">
        <v>293</v>
      </c>
      <c r="D126" s="625">
        <v>14</v>
      </c>
      <c r="E126" s="625">
        <v>1</v>
      </c>
      <c r="F126" s="342">
        <f t="shared" si="42"/>
        <v>15</v>
      </c>
      <c r="G126" s="627"/>
      <c r="H126" s="627"/>
      <c r="I126" s="342"/>
      <c r="J126" s="606">
        <f t="shared" si="36"/>
        <v>14</v>
      </c>
      <c r="K126" s="606">
        <f t="shared" si="37"/>
        <v>1</v>
      </c>
      <c r="L126" s="402">
        <f t="shared" si="38"/>
        <v>15</v>
      </c>
      <c r="M126" s="625">
        <v>6</v>
      </c>
      <c r="N126" s="625">
        <v>6</v>
      </c>
      <c r="O126" s="342">
        <f>+M126+N126</f>
        <v>12</v>
      </c>
      <c r="P126" s="342">
        <f t="shared" si="41"/>
        <v>20</v>
      </c>
      <c r="Q126" s="342">
        <f t="shared" si="39"/>
        <v>7</v>
      </c>
      <c r="R126" s="342">
        <f t="shared" si="34"/>
        <v>27</v>
      </c>
    </row>
    <row r="127" spans="2:18" ht="29.25" customHeight="1">
      <c r="B127" s="283"/>
      <c r="C127" s="596" t="s">
        <v>342</v>
      </c>
      <c r="D127" s="626"/>
      <c r="E127" s="626">
        <v>3</v>
      </c>
      <c r="F127" s="398">
        <f t="shared" si="42"/>
        <v>3</v>
      </c>
      <c r="G127" s="415"/>
      <c r="H127" s="415"/>
      <c r="I127" s="398"/>
      <c r="J127" s="606">
        <f t="shared" si="36"/>
        <v>0</v>
      </c>
      <c r="K127" s="606">
        <f t="shared" si="37"/>
        <v>3</v>
      </c>
      <c r="L127" s="402">
        <f t="shared" si="38"/>
        <v>3</v>
      </c>
      <c r="M127" s="415"/>
      <c r="N127" s="415">
        <v>2</v>
      </c>
      <c r="O127" s="398">
        <v>2</v>
      </c>
      <c r="P127" s="398">
        <f t="shared" si="41"/>
        <v>0</v>
      </c>
      <c r="Q127" s="398">
        <f t="shared" si="39"/>
        <v>5</v>
      </c>
      <c r="R127" s="398">
        <f aca="true" t="shared" si="43" ref="R127:R146">SUM(P127:Q127)</f>
        <v>5</v>
      </c>
    </row>
    <row r="128" spans="2:18" s="151" customFormat="1" ht="29.25" customHeight="1">
      <c r="B128" s="285"/>
      <c r="C128" s="303" t="s">
        <v>170</v>
      </c>
      <c r="D128" s="625"/>
      <c r="E128" s="625">
        <v>2</v>
      </c>
      <c r="F128" s="398">
        <f t="shared" si="42"/>
        <v>2</v>
      </c>
      <c r="G128" s="292"/>
      <c r="H128" s="292"/>
      <c r="I128" s="398"/>
      <c r="J128" s="606"/>
      <c r="K128" s="606">
        <f t="shared" si="37"/>
        <v>2</v>
      </c>
      <c r="L128" s="402">
        <f t="shared" si="38"/>
        <v>2</v>
      </c>
      <c r="M128" s="625"/>
      <c r="N128" s="625">
        <v>2</v>
      </c>
      <c r="O128" s="398">
        <f>SUM(M128:N128)</f>
        <v>2</v>
      </c>
      <c r="P128" s="398">
        <f t="shared" si="40"/>
        <v>0</v>
      </c>
      <c r="Q128" s="398">
        <f t="shared" si="39"/>
        <v>4</v>
      </c>
      <c r="R128" s="398">
        <f t="shared" si="43"/>
        <v>4</v>
      </c>
    </row>
    <row r="129" spans="2:19" ht="29.25" customHeight="1">
      <c r="B129" s="283" t="s">
        <v>172</v>
      </c>
      <c r="C129" s="303" t="s">
        <v>168</v>
      </c>
      <c r="D129" s="625">
        <v>1</v>
      </c>
      <c r="E129" s="625">
        <v>1</v>
      </c>
      <c r="F129" s="398">
        <f t="shared" si="42"/>
        <v>2</v>
      </c>
      <c r="G129" s="292"/>
      <c r="H129" s="292"/>
      <c r="I129" s="398"/>
      <c r="J129" s="606">
        <f t="shared" si="36"/>
        <v>1</v>
      </c>
      <c r="K129" s="606">
        <f t="shared" si="37"/>
        <v>1</v>
      </c>
      <c r="L129" s="402">
        <f t="shared" si="38"/>
        <v>2</v>
      </c>
      <c r="M129" s="625">
        <v>6</v>
      </c>
      <c r="N129" s="625">
        <v>4</v>
      </c>
      <c r="O129" s="398">
        <f>SUM(M129:N129)</f>
        <v>10</v>
      </c>
      <c r="P129" s="398">
        <f t="shared" si="40"/>
        <v>7</v>
      </c>
      <c r="Q129" s="398">
        <f t="shared" si="39"/>
        <v>5</v>
      </c>
      <c r="R129" s="398">
        <f t="shared" si="43"/>
        <v>12</v>
      </c>
      <c r="S129" s="151"/>
    </row>
    <row r="130" spans="2:18" s="151" customFormat="1" ht="29.25" customHeight="1">
      <c r="B130" s="283"/>
      <c r="C130" s="303" t="s">
        <v>169</v>
      </c>
      <c r="D130" s="625"/>
      <c r="E130" s="625"/>
      <c r="F130" s="398"/>
      <c r="G130" s="292"/>
      <c r="H130" s="292"/>
      <c r="I130" s="398"/>
      <c r="J130" s="606"/>
      <c r="K130" s="606"/>
      <c r="L130" s="402"/>
      <c r="M130" s="625">
        <v>4</v>
      </c>
      <c r="N130" s="625">
        <v>5</v>
      </c>
      <c r="O130" s="398">
        <f>SUM(M130:N130)</f>
        <v>9</v>
      </c>
      <c r="P130" s="398">
        <f t="shared" si="40"/>
        <v>4</v>
      </c>
      <c r="Q130" s="398">
        <f t="shared" si="39"/>
        <v>5</v>
      </c>
      <c r="R130" s="398">
        <f t="shared" si="43"/>
        <v>9</v>
      </c>
    </row>
    <row r="131" spans="2:18" s="151" customFormat="1" ht="29.25" customHeight="1">
      <c r="B131" s="283"/>
      <c r="C131" s="303" t="s">
        <v>171</v>
      </c>
      <c r="D131" s="625">
        <v>2</v>
      </c>
      <c r="E131" s="625">
        <v>2</v>
      </c>
      <c r="F131" s="398">
        <f aca="true" t="shared" si="44" ref="F131:F143">SUM(D131:E131)</f>
        <v>4</v>
      </c>
      <c r="G131" s="292"/>
      <c r="H131" s="292"/>
      <c r="I131" s="398"/>
      <c r="J131" s="606">
        <f t="shared" si="36"/>
        <v>2</v>
      </c>
      <c r="K131" s="606">
        <f t="shared" si="37"/>
        <v>2</v>
      </c>
      <c r="L131" s="402">
        <f t="shared" si="38"/>
        <v>4</v>
      </c>
      <c r="M131" s="625">
        <v>2</v>
      </c>
      <c r="N131" s="625">
        <v>2</v>
      </c>
      <c r="O131" s="398">
        <f>SUM(M131:N131)</f>
        <v>4</v>
      </c>
      <c r="P131" s="398">
        <f t="shared" si="40"/>
        <v>4</v>
      </c>
      <c r="Q131" s="398">
        <f t="shared" si="39"/>
        <v>4</v>
      </c>
      <c r="R131" s="398">
        <f t="shared" si="43"/>
        <v>8</v>
      </c>
    </row>
    <row r="132" spans="2:18" ht="29.25" customHeight="1">
      <c r="B132" s="283"/>
      <c r="C132" s="401" t="s">
        <v>294</v>
      </c>
      <c r="D132" s="628">
        <v>3</v>
      </c>
      <c r="E132" s="628">
        <v>1</v>
      </c>
      <c r="F132" s="342">
        <f t="shared" si="44"/>
        <v>4</v>
      </c>
      <c r="G132" s="627"/>
      <c r="H132" s="627"/>
      <c r="I132" s="342"/>
      <c r="J132" s="606">
        <f t="shared" si="36"/>
        <v>3</v>
      </c>
      <c r="K132" s="606">
        <f t="shared" si="37"/>
        <v>1</v>
      </c>
      <c r="L132" s="402">
        <f t="shared" si="38"/>
        <v>4</v>
      </c>
      <c r="M132" s="625">
        <v>3</v>
      </c>
      <c r="N132" s="625"/>
      <c r="O132" s="398">
        <f>SUM(M132:N132)</f>
        <v>3</v>
      </c>
      <c r="P132" s="342">
        <f>+J132+M132</f>
        <v>6</v>
      </c>
      <c r="Q132" s="342">
        <f t="shared" si="39"/>
        <v>1</v>
      </c>
      <c r="R132" s="342">
        <f t="shared" si="43"/>
        <v>7</v>
      </c>
    </row>
    <row r="133" spans="2:19" s="151" customFormat="1" ht="29.25" customHeight="1">
      <c r="B133" s="283"/>
      <c r="C133" s="303" t="s">
        <v>343</v>
      </c>
      <c r="D133" s="625">
        <v>2</v>
      </c>
      <c r="E133" s="625">
        <v>3</v>
      </c>
      <c r="F133" s="398">
        <f t="shared" si="44"/>
        <v>5</v>
      </c>
      <c r="G133" s="292"/>
      <c r="H133" s="292"/>
      <c r="I133" s="398"/>
      <c r="J133" s="606">
        <f t="shared" si="36"/>
        <v>2</v>
      </c>
      <c r="K133" s="606">
        <f t="shared" si="37"/>
        <v>3</v>
      </c>
      <c r="L133" s="402">
        <f t="shared" si="38"/>
        <v>5</v>
      </c>
      <c r="M133" s="625">
        <v>3</v>
      </c>
      <c r="N133" s="292">
        <v>3</v>
      </c>
      <c r="O133" s="398">
        <f aca="true" t="shared" si="45" ref="O133:O138">SUM(M133:N133)</f>
        <v>6</v>
      </c>
      <c r="P133" s="398">
        <f t="shared" si="40"/>
        <v>5</v>
      </c>
      <c r="Q133" s="398">
        <f t="shared" si="39"/>
        <v>6</v>
      </c>
      <c r="R133" s="398">
        <f t="shared" si="43"/>
        <v>11</v>
      </c>
      <c r="S133"/>
    </row>
    <row r="134" spans="2:19" s="151" customFormat="1" ht="29.25" customHeight="1">
      <c r="B134" s="283"/>
      <c r="C134" s="303" t="s">
        <v>344</v>
      </c>
      <c r="D134" s="625">
        <v>9</v>
      </c>
      <c r="E134" s="625">
        <v>4</v>
      </c>
      <c r="F134" s="398">
        <f t="shared" si="44"/>
        <v>13</v>
      </c>
      <c r="G134" s="292"/>
      <c r="H134" s="292"/>
      <c r="I134" s="398"/>
      <c r="J134" s="606">
        <f t="shared" si="36"/>
        <v>9</v>
      </c>
      <c r="K134" s="606">
        <f t="shared" si="37"/>
        <v>4</v>
      </c>
      <c r="L134" s="402">
        <f t="shared" si="38"/>
        <v>13</v>
      </c>
      <c r="M134" s="625">
        <v>4</v>
      </c>
      <c r="N134" s="625">
        <v>3</v>
      </c>
      <c r="O134" s="398">
        <f t="shared" si="45"/>
        <v>7</v>
      </c>
      <c r="P134" s="398">
        <f t="shared" si="40"/>
        <v>13</v>
      </c>
      <c r="Q134" s="398">
        <f t="shared" si="39"/>
        <v>7</v>
      </c>
      <c r="R134" s="398">
        <f t="shared" si="43"/>
        <v>20</v>
      </c>
      <c r="S134"/>
    </row>
    <row r="135" spans="2:19" s="151" customFormat="1" ht="29.25" customHeight="1">
      <c r="B135" s="597"/>
      <c r="C135" s="303" t="s">
        <v>345</v>
      </c>
      <c r="D135" s="625">
        <v>13</v>
      </c>
      <c r="E135" s="625">
        <v>3</v>
      </c>
      <c r="F135" s="398">
        <f t="shared" si="44"/>
        <v>16</v>
      </c>
      <c r="G135" s="292"/>
      <c r="H135" s="292"/>
      <c r="I135" s="398"/>
      <c r="J135" s="606">
        <f t="shared" si="36"/>
        <v>13</v>
      </c>
      <c r="K135" s="606">
        <f t="shared" si="37"/>
        <v>3</v>
      </c>
      <c r="L135" s="402">
        <f t="shared" si="38"/>
        <v>16</v>
      </c>
      <c r="M135" s="625">
        <v>8</v>
      </c>
      <c r="N135" s="625">
        <v>6</v>
      </c>
      <c r="O135" s="398">
        <f t="shared" si="45"/>
        <v>14</v>
      </c>
      <c r="P135" s="398">
        <f t="shared" si="40"/>
        <v>21</v>
      </c>
      <c r="Q135" s="398">
        <f t="shared" si="39"/>
        <v>9</v>
      </c>
      <c r="R135" s="398">
        <f t="shared" si="43"/>
        <v>30</v>
      </c>
      <c r="S135"/>
    </row>
    <row r="136" spans="2:18" ht="29.25" customHeight="1">
      <c r="B136" s="283"/>
      <c r="C136" s="303" t="s">
        <v>346</v>
      </c>
      <c r="D136" s="625">
        <v>5</v>
      </c>
      <c r="E136" s="625">
        <v>4</v>
      </c>
      <c r="F136" s="398">
        <f t="shared" si="44"/>
        <v>9</v>
      </c>
      <c r="G136" s="292"/>
      <c r="H136" s="292"/>
      <c r="I136" s="398"/>
      <c r="J136" s="606">
        <f t="shared" si="36"/>
        <v>5</v>
      </c>
      <c r="K136" s="606">
        <f t="shared" si="37"/>
        <v>4</v>
      </c>
      <c r="L136" s="402">
        <f t="shared" si="38"/>
        <v>9</v>
      </c>
      <c r="M136" s="625">
        <v>7</v>
      </c>
      <c r="N136" s="625">
        <v>6</v>
      </c>
      <c r="O136" s="398">
        <f t="shared" si="45"/>
        <v>13</v>
      </c>
      <c r="P136" s="398">
        <f t="shared" si="40"/>
        <v>12</v>
      </c>
      <c r="Q136" s="398">
        <f t="shared" si="39"/>
        <v>10</v>
      </c>
      <c r="R136" s="398">
        <f t="shared" si="43"/>
        <v>22</v>
      </c>
    </row>
    <row r="137" spans="2:18" s="568" customFormat="1" ht="29.25" customHeight="1">
      <c r="B137" s="283" t="s">
        <v>133</v>
      </c>
      <c r="C137" s="598" t="s">
        <v>347</v>
      </c>
      <c r="D137" s="625">
        <v>4</v>
      </c>
      <c r="E137" s="625">
        <v>1</v>
      </c>
      <c r="F137" s="398">
        <f t="shared" si="44"/>
        <v>5</v>
      </c>
      <c r="G137" s="292"/>
      <c r="H137" s="292"/>
      <c r="I137" s="398"/>
      <c r="J137" s="606">
        <f t="shared" si="36"/>
        <v>4</v>
      </c>
      <c r="K137" s="606">
        <f t="shared" si="37"/>
        <v>1</v>
      </c>
      <c r="L137" s="402">
        <f t="shared" si="38"/>
        <v>5</v>
      </c>
      <c r="M137" s="625">
        <v>3</v>
      </c>
      <c r="N137" s="625">
        <v>6</v>
      </c>
      <c r="O137" s="398">
        <f t="shared" si="45"/>
        <v>9</v>
      </c>
      <c r="P137" s="398">
        <f t="shared" si="40"/>
        <v>7</v>
      </c>
      <c r="Q137" s="398">
        <f t="shared" si="39"/>
        <v>7</v>
      </c>
      <c r="R137" s="398">
        <f t="shared" si="43"/>
        <v>14</v>
      </c>
    </row>
    <row r="138" spans="2:18" ht="29.25" customHeight="1">
      <c r="B138" s="589"/>
      <c r="C138" s="303" t="s">
        <v>348</v>
      </c>
      <c r="D138" s="625"/>
      <c r="E138" s="292"/>
      <c r="F138" s="398"/>
      <c r="G138" s="555"/>
      <c r="H138" s="555"/>
      <c r="I138" s="398"/>
      <c r="J138" s="606"/>
      <c r="K138" s="606"/>
      <c r="L138" s="402"/>
      <c r="M138" s="625">
        <v>4</v>
      </c>
      <c r="N138" s="625">
        <v>4</v>
      </c>
      <c r="O138" s="398">
        <f t="shared" si="45"/>
        <v>8</v>
      </c>
      <c r="P138" s="398">
        <f t="shared" si="40"/>
        <v>4</v>
      </c>
      <c r="Q138" s="398">
        <f t="shared" si="39"/>
        <v>4</v>
      </c>
      <c r="R138" s="398">
        <f t="shared" si="43"/>
        <v>8</v>
      </c>
    </row>
    <row r="139" spans="2:18" ht="29.25" customHeight="1">
      <c r="B139" s="283"/>
      <c r="C139" s="303" t="s">
        <v>349</v>
      </c>
      <c r="D139" s="625">
        <v>3</v>
      </c>
      <c r="E139" s="625">
        <v>4</v>
      </c>
      <c r="F139" s="398">
        <f t="shared" si="44"/>
        <v>7</v>
      </c>
      <c r="G139" s="555"/>
      <c r="H139" s="555"/>
      <c r="I139" s="398"/>
      <c r="J139" s="606">
        <f t="shared" si="36"/>
        <v>3</v>
      </c>
      <c r="K139" s="606">
        <f t="shared" si="37"/>
        <v>4</v>
      </c>
      <c r="L139" s="402">
        <f t="shared" si="38"/>
        <v>7</v>
      </c>
      <c r="M139" s="629"/>
      <c r="N139" s="629"/>
      <c r="O139" s="398"/>
      <c r="P139" s="398">
        <f t="shared" si="40"/>
        <v>3</v>
      </c>
      <c r="Q139" s="398">
        <f t="shared" si="39"/>
        <v>4</v>
      </c>
      <c r="R139" s="398">
        <f t="shared" si="43"/>
        <v>7</v>
      </c>
    </row>
    <row r="140" spans="2:19" ht="29.25" customHeight="1">
      <c r="B140" s="283"/>
      <c r="C140" s="401" t="s">
        <v>350</v>
      </c>
      <c r="D140" s="625">
        <v>1</v>
      </c>
      <c r="E140" s="625">
        <v>2</v>
      </c>
      <c r="F140" s="342">
        <f t="shared" si="44"/>
        <v>3</v>
      </c>
      <c r="G140" s="627"/>
      <c r="H140" s="627"/>
      <c r="I140" s="342"/>
      <c r="J140" s="606">
        <f t="shared" si="36"/>
        <v>1</v>
      </c>
      <c r="K140" s="606">
        <f t="shared" si="37"/>
        <v>2</v>
      </c>
      <c r="L140" s="402">
        <f t="shared" si="38"/>
        <v>3</v>
      </c>
      <c r="M140" s="292"/>
      <c r="N140" s="292">
        <v>3</v>
      </c>
      <c r="O140" s="342">
        <f>+M140+N140</f>
        <v>3</v>
      </c>
      <c r="P140" s="342">
        <f>+J140+M140</f>
        <v>1</v>
      </c>
      <c r="Q140" s="342">
        <f>+K140+N140</f>
        <v>5</v>
      </c>
      <c r="R140" s="342">
        <f>SUM(P140:Q140)</f>
        <v>6</v>
      </c>
      <c r="S140" s="151"/>
    </row>
    <row r="141" spans="2:18" ht="29.25" customHeight="1">
      <c r="B141" s="283"/>
      <c r="C141" s="303" t="s">
        <v>351</v>
      </c>
      <c r="D141" s="626">
        <v>2</v>
      </c>
      <c r="E141" s="626">
        <v>2</v>
      </c>
      <c r="F141" s="398">
        <f t="shared" si="44"/>
        <v>4</v>
      </c>
      <c r="G141" s="555"/>
      <c r="H141" s="555"/>
      <c r="I141" s="398"/>
      <c r="J141" s="606">
        <f t="shared" si="36"/>
        <v>2</v>
      </c>
      <c r="K141" s="606">
        <f t="shared" si="37"/>
        <v>2</v>
      </c>
      <c r="L141" s="402">
        <f t="shared" si="38"/>
        <v>4</v>
      </c>
      <c r="M141" s="292">
        <v>3</v>
      </c>
      <c r="N141" s="625">
        <v>4</v>
      </c>
      <c r="O141" s="398">
        <f>SUM(M141:N141)</f>
        <v>7</v>
      </c>
      <c r="P141" s="398">
        <f t="shared" si="40"/>
        <v>5</v>
      </c>
      <c r="Q141" s="398">
        <f t="shared" si="39"/>
        <v>6</v>
      </c>
      <c r="R141" s="398">
        <f t="shared" si="43"/>
        <v>11</v>
      </c>
    </row>
    <row r="142" spans="2:18" ht="28.5" customHeight="1">
      <c r="B142" s="283"/>
      <c r="C142" s="303" t="s">
        <v>352</v>
      </c>
      <c r="D142" s="625">
        <v>6</v>
      </c>
      <c r="E142" s="625">
        <v>3</v>
      </c>
      <c r="F142" s="398">
        <f t="shared" si="44"/>
        <v>9</v>
      </c>
      <c r="G142" s="292"/>
      <c r="H142" s="292"/>
      <c r="I142" s="398"/>
      <c r="J142" s="606">
        <f t="shared" si="36"/>
        <v>6</v>
      </c>
      <c r="K142" s="606">
        <f t="shared" si="37"/>
        <v>3</v>
      </c>
      <c r="L142" s="402">
        <f t="shared" si="38"/>
        <v>9</v>
      </c>
      <c r="M142" s="625">
        <v>5</v>
      </c>
      <c r="N142" s="555">
        <v>8</v>
      </c>
      <c r="O142" s="398">
        <f>SUM(M142:N142)</f>
        <v>13</v>
      </c>
      <c r="P142" s="398">
        <f t="shared" si="40"/>
        <v>11</v>
      </c>
      <c r="Q142" s="398">
        <f t="shared" si="39"/>
        <v>11</v>
      </c>
      <c r="R142" s="398">
        <f t="shared" si="43"/>
        <v>22</v>
      </c>
    </row>
    <row r="143" spans="2:18" ht="29.25" customHeight="1">
      <c r="B143" s="283"/>
      <c r="C143" s="303" t="s">
        <v>353</v>
      </c>
      <c r="D143" s="625"/>
      <c r="E143" s="625">
        <v>5</v>
      </c>
      <c r="F143" s="398">
        <f t="shared" si="44"/>
        <v>5</v>
      </c>
      <c r="G143" s="292"/>
      <c r="H143" s="292"/>
      <c r="I143" s="398"/>
      <c r="J143" s="606">
        <f t="shared" si="36"/>
        <v>0</v>
      </c>
      <c r="K143" s="606">
        <f t="shared" si="37"/>
        <v>5</v>
      </c>
      <c r="L143" s="402">
        <f t="shared" si="38"/>
        <v>5</v>
      </c>
      <c r="M143" s="625">
        <v>4</v>
      </c>
      <c r="N143" s="555">
        <v>4</v>
      </c>
      <c r="O143" s="398">
        <f>SUM(M143:N143)</f>
        <v>8</v>
      </c>
      <c r="P143" s="398">
        <f>+J143+M143</f>
        <v>4</v>
      </c>
      <c r="Q143" s="398">
        <f t="shared" si="39"/>
        <v>9</v>
      </c>
      <c r="R143" s="398">
        <f t="shared" si="43"/>
        <v>13</v>
      </c>
    </row>
    <row r="144" spans="2:18" ht="29.25" customHeight="1">
      <c r="B144" s="283"/>
      <c r="C144" s="303" t="s">
        <v>354</v>
      </c>
      <c r="D144" s="410"/>
      <c r="E144" s="410"/>
      <c r="F144" s="342"/>
      <c r="G144" s="292"/>
      <c r="H144" s="292"/>
      <c r="I144" s="342"/>
      <c r="J144" s="606"/>
      <c r="K144" s="606"/>
      <c r="L144" s="402"/>
      <c r="M144" s="625">
        <v>5</v>
      </c>
      <c r="N144" s="625">
        <v>5</v>
      </c>
      <c r="O144" s="342">
        <f>SUM(M144:N144)</f>
        <v>10</v>
      </c>
      <c r="P144" s="342">
        <f t="shared" si="40"/>
        <v>5</v>
      </c>
      <c r="Q144" s="342">
        <f t="shared" si="39"/>
        <v>5</v>
      </c>
      <c r="R144" s="342">
        <f t="shared" si="43"/>
        <v>10</v>
      </c>
    </row>
    <row r="145" spans="2:18" ht="29.25" customHeight="1">
      <c r="B145" s="283"/>
      <c r="C145" s="401" t="s">
        <v>355</v>
      </c>
      <c r="D145" s="626">
        <v>1</v>
      </c>
      <c r="E145" s="626">
        <v>2</v>
      </c>
      <c r="F145" s="626">
        <f>D145+E145</f>
        <v>3</v>
      </c>
      <c r="G145" s="625"/>
      <c r="H145" s="626"/>
      <c r="I145" s="626"/>
      <c r="J145" s="606">
        <f t="shared" si="36"/>
        <v>1</v>
      </c>
      <c r="K145" s="606">
        <f t="shared" si="37"/>
        <v>2</v>
      </c>
      <c r="L145" s="402">
        <f t="shared" si="38"/>
        <v>3</v>
      </c>
      <c r="M145" s="292">
        <v>2</v>
      </c>
      <c r="N145" s="292">
        <v>5</v>
      </c>
      <c r="O145" s="342">
        <f>+M145+N145</f>
        <v>7</v>
      </c>
      <c r="P145" s="342">
        <f>+J145+M145</f>
        <v>3</v>
      </c>
      <c r="Q145" s="342">
        <f t="shared" si="39"/>
        <v>7</v>
      </c>
      <c r="R145" s="342">
        <f t="shared" si="43"/>
        <v>10</v>
      </c>
    </row>
    <row r="146" spans="2:18" ht="29.25" customHeight="1" thickBot="1">
      <c r="B146" s="283"/>
      <c r="C146" s="401" t="s">
        <v>356</v>
      </c>
      <c r="D146" s="625">
        <v>2</v>
      </c>
      <c r="E146" s="625">
        <v>5</v>
      </c>
      <c r="F146" s="626">
        <f>SUM(D146:E146)</f>
        <v>7</v>
      </c>
      <c r="G146" s="630"/>
      <c r="H146" s="630"/>
      <c r="I146" s="630"/>
      <c r="J146" s="607">
        <f t="shared" si="36"/>
        <v>2</v>
      </c>
      <c r="K146" s="607">
        <f t="shared" si="37"/>
        <v>5</v>
      </c>
      <c r="L146" s="402">
        <f t="shared" si="38"/>
        <v>7</v>
      </c>
      <c r="M146" s="625"/>
      <c r="N146" s="625"/>
      <c r="O146" s="342"/>
      <c r="P146" s="400">
        <f>+J146+M146</f>
        <v>2</v>
      </c>
      <c r="Q146" s="342">
        <f>+K146+N146</f>
        <v>5</v>
      </c>
      <c r="R146" s="342">
        <f t="shared" si="43"/>
        <v>7</v>
      </c>
    </row>
    <row r="147" spans="2:19" s="151" customFormat="1" ht="29.25" customHeight="1" thickBot="1">
      <c r="B147" s="283"/>
      <c r="C147" s="632" t="s">
        <v>20</v>
      </c>
      <c r="D147" s="563">
        <f aca="true" t="shared" si="46" ref="D147:R147">SUM(D95:D146)</f>
        <v>235</v>
      </c>
      <c r="E147" s="563">
        <f t="shared" si="46"/>
        <v>157</v>
      </c>
      <c r="F147" s="563">
        <f t="shared" si="46"/>
        <v>392</v>
      </c>
      <c r="G147" s="563">
        <f t="shared" si="46"/>
        <v>51</v>
      </c>
      <c r="H147" s="563">
        <f t="shared" si="46"/>
        <v>41</v>
      </c>
      <c r="I147" s="563">
        <f t="shared" si="46"/>
        <v>92</v>
      </c>
      <c r="J147" s="563">
        <f t="shared" si="46"/>
        <v>286</v>
      </c>
      <c r="K147" s="563">
        <f t="shared" si="46"/>
        <v>198</v>
      </c>
      <c r="L147" s="563">
        <f t="shared" si="46"/>
        <v>484</v>
      </c>
      <c r="M147" s="563">
        <f t="shared" si="46"/>
        <v>160</v>
      </c>
      <c r="N147" s="563">
        <f t="shared" si="46"/>
        <v>211</v>
      </c>
      <c r="O147" s="563">
        <f t="shared" si="46"/>
        <v>371</v>
      </c>
      <c r="P147" s="563">
        <f t="shared" si="46"/>
        <v>446</v>
      </c>
      <c r="Q147" s="563">
        <f t="shared" si="46"/>
        <v>409</v>
      </c>
      <c r="R147" s="563">
        <f t="shared" si="46"/>
        <v>855</v>
      </c>
      <c r="S147"/>
    </row>
    <row r="148" spans="2:19" s="151" customFormat="1" ht="29.25" customHeight="1" thickBot="1">
      <c r="B148" s="688" t="s">
        <v>180</v>
      </c>
      <c r="C148" s="689"/>
      <c r="D148" s="631">
        <f aca="true" t="shared" si="47" ref="D148:R148">+D18+D50+D62+D88+D147</f>
        <v>1645</v>
      </c>
      <c r="E148" s="631">
        <f t="shared" si="47"/>
        <v>1538</v>
      </c>
      <c r="F148" s="631">
        <f t="shared" si="47"/>
        <v>3183</v>
      </c>
      <c r="G148" s="631">
        <f t="shared" si="47"/>
        <v>270</v>
      </c>
      <c r="H148" s="631">
        <f t="shared" si="47"/>
        <v>421</v>
      </c>
      <c r="I148" s="631">
        <f t="shared" si="47"/>
        <v>691</v>
      </c>
      <c r="J148" s="631">
        <f t="shared" si="47"/>
        <v>1915</v>
      </c>
      <c r="K148" s="631">
        <f t="shared" si="47"/>
        <v>1959</v>
      </c>
      <c r="L148" s="631">
        <f t="shared" si="47"/>
        <v>3874</v>
      </c>
      <c r="M148" s="631">
        <f t="shared" si="47"/>
        <v>562</v>
      </c>
      <c r="N148" s="631">
        <f t="shared" si="47"/>
        <v>792</v>
      </c>
      <c r="O148" s="631">
        <f t="shared" si="47"/>
        <v>1354</v>
      </c>
      <c r="P148" s="631">
        <f t="shared" si="47"/>
        <v>2477</v>
      </c>
      <c r="Q148" s="631">
        <f t="shared" si="47"/>
        <v>2751</v>
      </c>
      <c r="R148" s="631">
        <f t="shared" si="47"/>
        <v>5228</v>
      </c>
      <c r="S148"/>
    </row>
    <row r="149" spans="2:19" s="151" customFormat="1" ht="15" customHeight="1">
      <c r="B149" s="666"/>
      <c r="C149" s="666"/>
      <c r="D149"/>
      <c r="E149"/>
      <c r="F149"/>
      <c r="G149" s="4"/>
      <c r="H149" s="4"/>
      <c r="I149" s="4"/>
      <c r="J149"/>
      <c r="K149"/>
      <c r="L149"/>
      <c r="M149"/>
      <c r="N149"/>
      <c r="O149" s="636"/>
      <c r="P149" s="636"/>
      <c r="Q149" s="636"/>
      <c r="R149" s="636"/>
      <c r="S149"/>
    </row>
    <row r="150" spans="2:9" ht="18">
      <c r="B150" s="666" t="s">
        <v>282</v>
      </c>
      <c r="C150" s="666"/>
      <c r="D150" s="667" t="s">
        <v>361</v>
      </c>
      <c r="E150" s="666"/>
      <c r="F150" s="666"/>
      <c r="G150" s="666"/>
      <c r="H150" s="666"/>
      <c r="I150" s="666"/>
    </row>
  </sheetData>
  <sheetProtection/>
  <mergeCells count="36">
    <mergeCell ref="J5:L5"/>
    <mergeCell ref="D4:L4"/>
    <mergeCell ref="D5:F5"/>
    <mergeCell ref="P54:R54"/>
    <mergeCell ref="G5:I5"/>
    <mergeCell ref="B1:R1"/>
    <mergeCell ref="B2:R2"/>
    <mergeCell ref="B3:R3"/>
    <mergeCell ref="P4:R4"/>
    <mergeCell ref="M4:O5"/>
    <mergeCell ref="P5:R5"/>
    <mergeCell ref="B148:C148"/>
    <mergeCell ref="B149:C149"/>
    <mergeCell ref="B51:R51"/>
    <mergeCell ref="B52:R52"/>
    <mergeCell ref="J55:L55"/>
    <mergeCell ref="P55:R55"/>
    <mergeCell ref="G93:I93"/>
    <mergeCell ref="J93:L93"/>
    <mergeCell ref="P93:R93"/>
    <mergeCell ref="G55:I55"/>
    <mergeCell ref="D55:F55"/>
    <mergeCell ref="B53:R53"/>
    <mergeCell ref="B54:C54"/>
    <mergeCell ref="D54:L54"/>
    <mergeCell ref="M54:O55"/>
    <mergeCell ref="B150:C150"/>
    <mergeCell ref="D150:I150"/>
    <mergeCell ref="B89:R89"/>
    <mergeCell ref="B90:R90"/>
    <mergeCell ref="B91:R91"/>
    <mergeCell ref="B92:C92"/>
    <mergeCell ref="D92:L92"/>
    <mergeCell ref="M92:O93"/>
    <mergeCell ref="P92:R92"/>
    <mergeCell ref="D93:F93"/>
  </mergeCells>
  <conditionalFormatting sqref="D7:R12 D14:R17">
    <cfRule type="containsBlanks" priority="46" dxfId="1" stopIfTrue="1">
      <formula>LEN(TRIM(D7))=0</formula>
    </cfRule>
    <cfRule type="containsBlanks" priority="47" dxfId="0" stopIfTrue="1">
      <formula>LEN(TRIM(D7))=0</formula>
    </cfRule>
  </conditionalFormatting>
  <conditionalFormatting sqref="D77:E77 M77:N77 D78:I87 D57:R57 D95:R95 D108:I113 D115:I123 D58:I60 L58:R60 J58:K61 M78:R87 D62:R63 D125:I146 M115:R123 M108:R113 D96:I100 M96:R100 D147:R148 M64:R76 J64:L87 D64:I76 D102:I106 M102:R106 M125:R146 D19:R49 J96:L146">
    <cfRule type="containsBlanks" priority="43" dxfId="1" stopIfTrue="1">
      <formula>LEN(TRIM(D19))=0</formula>
    </cfRule>
  </conditionalFormatting>
  <conditionalFormatting sqref="F77:I77 O77:R77">
    <cfRule type="containsBlanks" priority="31" dxfId="1" stopIfTrue="1">
      <formula>LEN(TRIM(F77))=0</formula>
    </cfRule>
  </conditionalFormatting>
  <conditionalFormatting sqref="P61:R61">
    <cfRule type="containsBlanks" priority="29" dxfId="1" stopIfTrue="1">
      <formula>LEN(TRIM(P61))=0</formula>
    </cfRule>
  </conditionalFormatting>
  <conditionalFormatting sqref="M61:O61">
    <cfRule type="containsBlanks" priority="28" dxfId="1" stopIfTrue="1">
      <formula>LEN(TRIM(M61))=0</formula>
    </cfRule>
  </conditionalFormatting>
  <conditionalFormatting sqref="F61">
    <cfRule type="containsBlanks" priority="27" dxfId="1" stopIfTrue="1">
      <formula>LEN(TRIM(F61))=0</formula>
    </cfRule>
  </conditionalFormatting>
  <conditionalFormatting sqref="G61:I61">
    <cfRule type="containsBlanks" priority="26" dxfId="1" stopIfTrue="1">
      <formula>LEN(TRIM(G61))=0</formula>
    </cfRule>
  </conditionalFormatting>
  <conditionalFormatting sqref="L61">
    <cfRule type="containsBlanks" priority="24" dxfId="1" stopIfTrue="1">
      <formula>LEN(TRIM(L61))=0</formula>
    </cfRule>
  </conditionalFormatting>
  <conditionalFormatting sqref="D61:E61">
    <cfRule type="containsBlanks" priority="7" dxfId="1" stopIfTrue="1">
      <formula>LEN(TRIM(D61))=0</formula>
    </cfRule>
  </conditionalFormatting>
  <conditionalFormatting sqref="D101:I101 M101:R101">
    <cfRule type="containsBlanks" priority="6" dxfId="1" stopIfTrue="1">
      <formula>LEN(TRIM(D101))=0</formula>
    </cfRule>
  </conditionalFormatting>
  <conditionalFormatting sqref="D107:I107 M107:R107">
    <cfRule type="containsBlanks" priority="5" dxfId="1" stopIfTrue="1">
      <formula>LEN(TRIM(D107))=0</formula>
    </cfRule>
  </conditionalFormatting>
  <conditionalFormatting sqref="D114:I114 M114:R114">
    <cfRule type="containsBlanks" priority="4" dxfId="1" stopIfTrue="1">
      <formula>LEN(TRIM(D114))=0</formula>
    </cfRule>
  </conditionalFormatting>
  <conditionalFormatting sqref="D124:I124 M124:R124">
    <cfRule type="containsBlanks" priority="3" dxfId="1" stopIfTrue="1">
      <formula>LEN(TRIM(D124))=0</formula>
    </cfRule>
  </conditionalFormatting>
  <conditionalFormatting sqref="D13:R13">
    <cfRule type="containsBlanks" priority="1" dxfId="1" stopIfTrue="1">
      <formula>LEN(TRIM(D13))=0</formula>
    </cfRule>
    <cfRule type="containsBlanks" priority="2" dxfId="0" stopIfTrue="1">
      <formula>LEN(TRIM(D13))=0</formula>
    </cfRule>
  </conditionalFormatting>
  <printOptions horizontalCentered="1" verticalCentered="1"/>
  <pageMargins left="0.3937007874015748" right="0.3937007874015748" top="0" bottom="0" header="0" footer="0"/>
  <pageSetup fitToHeight="2" fitToWidth="2" horizontalDpi="600" verticalDpi="600" orientation="landscape" paperSize="9" scale="31" r:id="rId2"/>
  <rowBreaks count="2" manualBreakCount="2">
    <brk id="50" max="255" man="1"/>
    <brk id="88" max="1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o_isleri</dc:creator>
  <cp:keywords/>
  <dc:description/>
  <cp:lastModifiedBy>Samsunspor</cp:lastModifiedBy>
  <cp:lastPrinted>2020-02-05T11:50:46Z</cp:lastPrinted>
  <dcterms:created xsi:type="dcterms:W3CDTF">2002-07-12T08:50:04Z</dcterms:created>
  <dcterms:modified xsi:type="dcterms:W3CDTF">2020-05-05T12:57:57Z</dcterms:modified>
  <cp:category/>
  <cp:version/>
  <cp:contentType/>
  <cp:contentStatus/>
</cp:coreProperties>
</file>