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580" tabRatio="604" activeTab="0"/>
  </bookViews>
  <sheets>
    <sheet name="FAK YO BÖL I II MEV ÖĞ SAY" sheetId="1" r:id="rId1"/>
    <sheet name="ENSTİTÜ" sheetId="2" r:id="rId2"/>
  </sheets>
  <definedNames>
    <definedName name="_xlnm.Print_Area" localSheetId="1">'ENSTİTÜ'!$A$1:$Y$175</definedName>
    <definedName name="_xlnm.Print_Area" localSheetId="0">'FAK YO BÖL I II MEV ÖĞ SAY'!$A$1:$O$223</definedName>
  </definedNames>
  <calcPr fullCalcOnLoad="1"/>
</workbook>
</file>

<file path=xl/sharedStrings.xml><?xml version="1.0" encoding="utf-8"?>
<sst xmlns="http://schemas.openxmlformats.org/spreadsheetml/2006/main" count="655" uniqueCount="352">
  <si>
    <t>ONDOKUZ MAYIS ÜNİVERSİTESİ</t>
  </si>
  <si>
    <t>BÖLÜM/PROGRAM</t>
  </si>
  <si>
    <t>I.ÖĞRETİM</t>
  </si>
  <si>
    <t>II.ÖĞRETİM</t>
  </si>
  <si>
    <t>GENEL TOPLAM</t>
  </si>
  <si>
    <t>K</t>
  </si>
  <si>
    <t>E</t>
  </si>
  <si>
    <t>T</t>
  </si>
  <si>
    <t>TIP FAKÜLTESİ</t>
  </si>
  <si>
    <t>Tıp</t>
  </si>
  <si>
    <t>T.C.</t>
  </si>
  <si>
    <t>Tarımsal Yapılar ve Sulama Bölümü</t>
  </si>
  <si>
    <t>VETERİNER FAKÜLTESİ</t>
  </si>
  <si>
    <t>Veteriner Hekimlik</t>
  </si>
  <si>
    <t xml:space="preserve">YÜKSEKOKUL TOPLAMI </t>
  </si>
  <si>
    <t xml:space="preserve"> </t>
  </si>
  <si>
    <t xml:space="preserve">       YÜKSEKÖĞRETİM</t>
  </si>
  <si>
    <t xml:space="preserve">         PROGRAMLARI</t>
  </si>
  <si>
    <t>YÜKSEKLİSANS</t>
  </si>
  <si>
    <t>DOKTORA</t>
  </si>
  <si>
    <t>TOPLAM</t>
  </si>
  <si>
    <t>ANABİLİM DALI</t>
  </si>
  <si>
    <t>GENEL</t>
  </si>
  <si>
    <t>Resim-İş Öğretmenliği</t>
  </si>
  <si>
    <t>Müzik Öğretmenliği</t>
  </si>
  <si>
    <t>FAKÜLTESİ</t>
  </si>
  <si>
    <t>TEZSİZ</t>
  </si>
  <si>
    <t>TEZLİ</t>
  </si>
  <si>
    <t xml:space="preserve">FAKÜLTE TOPLAMI </t>
  </si>
  <si>
    <t>Bahçe Bitkileri Bölümü</t>
  </si>
  <si>
    <t>Bitki Koruma Bölümü</t>
  </si>
  <si>
    <t>Tarım Ekonomisi Bölümü</t>
  </si>
  <si>
    <t>Tarımsal Biyoteknoloji Bölümü</t>
  </si>
  <si>
    <t>FAKÜLTE / YÜKSEKOKUL</t>
  </si>
  <si>
    <t>Tıp ( İngilizce )</t>
  </si>
  <si>
    <t>Resim - İş Eğitimi</t>
  </si>
  <si>
    <t>Müzik Eğitimi</t>
  </si>
  <si>
    <t>ALİ FUAD BAŞGİL HUKUK FAKÜLTESİ</t>
  </si>
  <si>
    <t xml:space="preserve">Hukuk </t>
  </si>
  <si>
    <t>DİŞ HEKİMLİĞİ FAKÜLTESİ</t>
  </si>
  <si>
    <t>Diş Hekimliği</t>
  </si>
  <si>
    <t>Almanca Öğretmenliği</t>
  </si>
  <si>
    <t>Bilgisayar ve Öğretim Teknolojileri Öğr</t>
  </si>
  <si>
    <t>Fen Bilgisi Öğretmenliği</t>
  </si>
  <si>
    <t>Fizik Öğretmenliği</t>
  </si>
  <si>
    <t>EĞİTİM</t>
  </si>
  <si>
    <t>Fransızca Öğretmenliği</t>
  </si>
  <si>
    <t>İlköğretim Matematik Öğretmenliği</t>
  </si>
  <si>
    <t>İngilizce Öğretmenliği</t>
  </si>
  <si>
    <t>İşitme Engelliler Öğretmenliği</t>
  </si>
  <si>
    <t>Okul Öncesi Öğretmenliği</t>
  </si>
  <si>
    <t>Rehberlik ve Psikolojik Danışmanlık</t>
  </si>
  <si>
    <t>Sınıf Öğretmenliği</t>
  </si>
  <si>
    <t>Sosyal Bilgiler Öğretmenliği</t>
  </si>
  <si>
    <t>Türkçe Öğretmenliği</t>
  </si>
  <si>
    <t>Zihin Engelliler Öğretmenliği</t>
  </si>
  <si>
    <t>Arkeoloji Bölümü</t>
  </si>
  <si>
    <t>Biyoloji Bölümü</t>
  </si>
  <si>
    <t xml:space="preserve">Coğrafya Bölümü </t>
  </si>
  <si>
    <t>Felsefe Bölümü</t>
  </si>
  <si>
    <t xml:space="preserve">FEN-EDEBİYAT </t>
  </si>
  <si>
    <t>Fizik Bölümü</t>
  </si>
  <si>
    <t>İstatistik Bölümü</t>
  </si>
  <si>
    <t>Kimya Bölümü</t>
  </si>
  <si>
    <t>Matematik Bölümü</t>
  </si>
  <si>
    <t>Psikoloji Bölümü</t>
  </si>
  <si>
    <t>Sosyoloji Bölümü</t>
  </si>
  <si>
    <t>Tarih Bölümü</t>
  </si>
  <si>
    <t>Türk Dili ve Edebiyatı Bölümü</t>
  </si>
  <si>
    <t>İktisat Bölümü</t>
  </si>
  <si>
    <t xml:space="preserve">İKTİSADİ VE İDARİ BİLİMLER </t>
  </si>
  <si>
    <t>İşletme Bölümü</t>
  </si>
  <si>
    <t>Siyaset Bilimi ve Kamu Yönetimi Bölümü</t>
  </si>
  <si>
    <t xml:space="preserve">İlahiyat </t>
  </si>
  <si>
    <t>İlköğretim Din Kültürü ve Ahlak Bilgisi Öğr</t>
  </si>
  <si>
    <t>Bilgisayar Mühendisliği Bölümü</t>
  </si>
  <si>
    <t>Çevre Mühendisliği Bölümü</t>
  </si>
  <si>
    <t>Elektrik-Elektronik Mühendisliği</t>
  </si>
  <si>
    <t xml:space="preserve">MÜHENDİSLİK 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</si>
  <si>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</si>
  <si>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</si>
  <si>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</si>
  <si>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</si>
  <si>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</si>
  <si>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</si>
  <si>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</si>
  <si>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Tarla Bitkileri Bölümü</t>
  </si>
  <si>
    <t>Toprak Bilimi ve Bitki Besleme Bölümü</t>
  </si>
  <si>
    <t>Zootekni Bölümü</t>
  </si>
  <si>
    <t>Ebelik Bölümü</t>
  </si>
  <si>
    <t>Hemşirelik Bölümü</t>
  </si>
  <si>
    <t>Antrenörlük Eğitimi</t>
  </si>
  <si>
    <t>Beden Eğitimi ve Spor Öğretmenliği</t>
  </si>
  <si>
    <t>Spor Yöneticiliği</t>
  </si>
  <si>
    <t>FAKÜLTE  TOPLAMI</t>
  </si>
  <si>
    <t>YÜKSEKOKUL TOPLAMI</t>
  </si>
  <si>
    <t>LİSANS  TOPLAMI</t>
  </si>
  <si>
    <t>ADALET MESLEK YÜKSEKOKULU</t>
  </si>
  <si>
    <t>Lojistik Programı</t>
  </si>
  <si>
    <t>ALAÇAM</t>
  </si>
  <si>
    <t>Posta Hizmetleri Programı</t>
  </si>
  <si>
    <t xml:space="preserve">MESLEK YÜKSEKOKULU </t>
  </si>
  <si>
    <t xml:space="preserve">YÜKSEKOKUL TOPLAMI  </t>
  </si>
  <si>
    <t>Bilgisayar Programcılığı Programı</t>
  </si>
  <si>
    <t>BAFRA</t>
  </si>
  <si>
    <t xml:space="preserve">Muhasebe ve Vergi Uygulamaları Programı </t>
  </si>
  <si>
    <t>MESLEK</t>
  </si>
  <si>
    <t>Organik Tarım Programı</t>
  </si>
  <si>
    <t>Seracılık Programı</t>
  </si>
  <si>
    <t>YÜKSEKOKULU</t>
  </si>
  <si>
    <t>Tıbbi ve Aromatik Bitkiler Programı</t>
  </si>
  <si>
    <t>Bankacılık ve Sigortacılık Programı</t>
  </si>
  <si>
    <t>ÇARŞAMBA</t>
  </si>
  <si>
    <t>TİCARET BORSASI</t>
  </si>
  <si>
    <t>HAVZA</t>
  </si>
  <si>
    <t>Fizyoterapi Programı</t>
  </si>
  <si>
    <t>İnşaat Teknolojisi Programı</t>
  </si>
  <si>
    <t>İşletme Yönetimi Programı</t>
  </si>
  <si>
    <t>Turizm ve Otel İşletmeciliği Programı</t>
  </si>
  <si>
    <t>SAĞLIK HİZMETLERİ</t>
  </si>
  <si>
    <t xml:space="preserve"> MESLEK</t>
  </si>
  <si>
    <t>Basım ve Yayın Teknolojileri Programı</t>
  </si>
  <si>
    <t>Çocuk Gelişimi Programı</t>
  </si>
  <si>
    <t>Grafik Tasarımı Programı</t>
  </si>
  <si>
    <t>SAMSUN</t>
  </si>
  <si>
    <t>Mimari Dekoratif Sanatlar Programı</t>
  </si>
  <si>
    <t>Peyzaj ve Süs Bitkileri Programı</t>
  </si>
  <si>
    <t>Tarım Makineleri Programı</t>
  </si>
  <si>
    <t>Pazarlama Programı</t>
  </si>
  <si>
    <t>VEZİRKÖPRÜ</t>
  </si>
  <si>
    <t>YEŞİLYURT DEMİR ÇELİK</t>
  </si>
  <si>
    <t xml:space="preserve">  ÖNLİSANS ( MESLEK YÜKSEKOKULU )  TOPLAMI </t>
  </si>
  <si>
    <t>Eğitim Bilimleri</t>
  </si>
  <si>
    <t>Eğitim Yönetimi Teftişi Planlaması ve Ekonomisi</t>
  </si>
  <si>
    <t>Yabancı Diller Eğitimi</t>
  </si>
  <si>
    <t>Alman Dili Eğitimi</t>
  </si>
  <si>
    <t>İngiliz Dili Eğitimi</t>
  </si>
  <si>
    <t xml:space="preserve">EĞİTİM </t>
  </si>
  <si>
    <t>Fransız Dili Eğitimi</t>
  </si>
  <si>
    <t>Ortaöğretim Sosyal Alanlar Eğitimi</t>
  </si>
  <si>
    <t>BİLİMLERİ</t>
  </si>
  <si>
    <t>İlköğretim</t>
  </si>
  <si>
    <t>Sosyal Bilgiler Eğitimi</t>
  </si>
  <si>
    <t>İlköğretim Fen Bilgisi Eğitimi</t>
  </si>
  <si>
    <t>İlköğretim Matematik Eğitimi</t>
  </si>
  <si>
    <t>ENSTİTÜSÜ</t>
  </si>
  <si>
    <t>Ortaöğretim Fen ve Matematik Alanları Eğitimi</t>
  </si>
  <si>
    <t>Biyoloji Öğretmenliği</t>
  </si>
  <si>
    <t>Matematik Öğretmenliği</t>
  </si>
  <si>
    <t>Türkçe Eğitimi</t>
  </si>
  <si>
    <t>Biyoloji</t>
  </si>
  <si>
    <t>Fizik</t>
  </si>
  <si>
    <t>Kimya</t>
  </si>
  <si>
    <t>Matematik</t>
  </si>
  <si>
    <t>FEN</t>
  </si>
  <si>
    <t>İstatistik</t>
  </si>
  <si>
    <t>Tarla Bitkileri</t>
  </si>
  <si>
    <t>Bahçe Bitkileri</t>
  </si>
  <si>
    <t>Bilgisayar Mühendisliği</t>
  </si>
  <si>
    <t>Zootekni</t>
  </si>
  <si>
    <t>Bitki Koruma</t>
  </si>
  <si>
    <t>Tarım Ekonomisi</t>
  </si>
  <si>
    <t>Tarımsal Yapılar ve Sulama</t>
  </si>
  <si>
    <t>Gıda Mühendisliği</t>
  </si>
  <si>
    <t>Çevre Mühendisliği</t>
  </si>
  <si>
    <t>İnşaat Mühendisliği</t>
  </si>
  <si>
    <t>Harita Mühendisliği</t>
  </si>
  <si>
    <t>Makine Mühendisliği</t>
  </si>
  <si>
    <t>Malzeme Bilimi Mühendisliği</t>
  </si>
  <si>
    <t>Coğrafya</t>
  </si>
  <si>
    <t>Tarih</t>
  </si>
  <si>
    <t>SOSYAL</t>
  </si>
  <si>
    <t>Türk Dili ve Edebiyatı</t>
  </si>
  <si>
    <t>Felsefe ve Din Bilimleri</t>
  </si>
  <si>
    <t>İslam Tarihi ve Sanatları</t>
  </si>
  <si>
    <t>BİLİMLER</t>
  </si>
  <si>
    <t>Temel İslam Bilimleri</t>
  </si>
  <si>
    <t>Kamu Hukuku</t>
  </si>
  <si>
    <t>Kadın ve Aile Araştırmaları</t>
  </si>
  <si>
    <t>Fizyoloji</t>
  </si>
  <si>
    <t>Anatomi</t>
  </si>
  <si>
    <t>Histoloji-Embriyoloji</t>
  </si>
  <si>
    <t>Tıbbi Biyoloji</t>
  </si>
  <si>
    <t>Tıbbi Farmakoloji</t>
  </si>
  <si>
    <t>Tıbbi Biyokimya</t>
  </si>
  <si>
    <t>Tıbbi Mikrobiyoloji</t>
  </si>
  <si>
    <t>SAĞLIK</t>
  </si>
  <si>
    <t>Kulak Burun Boğaz Odyoloji</t>
  </si>
  <si>
    <t>Ortodonti</t>
  </si>
  <si>
    <t>Protetik Diş Tedavisi</t>
  </si>
  <si>
    <t>Periodontoloji</t>
  </si>
  <si>
    <t>Pedodonti</t>
  </si>
  <si>
    <t>Farmakoloji-Toksikoloji (Vet)</t>
  </si>
  <si>
    <t>ENSTİTÜ  TOPLAMI</t>
  </si>
  <si>
    <t xml:space="preserve">İşletme   </t>
  </si>
  <si>
    <t>Tarımsal Biyoteknoloji</t>
  </si>
  <si>
    <t>Sanat Tarihi Bölümü</t>
  </si>
  <si>
    <t>Deniz ve Liman İşletmeciliği Programı</t>
  </si>
  <si>
    <t>Emlak ve Emlak Yönetimi Programı</t>
  </si>
  <si>
    <t>Ağız ve Diş Sağlığı Programı</t>
  </si>
  <si>
    <t>Beslenme ve Diyetetik Bölümü</t>
  </si>
  <si>
    <t>Endüstriyel Kalıpçılık Programı</t>
  </si>
  <si>
    <t>Elektronik Teknolojisi Programı</t>
  </si>
  <si>
    <t>Elektrik Programı</t>
  </si>
  <si>
    <t>Kimya Teknolojisi Programı</t>
  </si>
  <si>
    <t>Otomotiv Teknolojisi Programı</t>
  </si>
  <si>
    <t xml:space="preserve">Felsefe </t>
  </si>
  <si>
    <t>Sosyoloji</t>
  </si>
  <si>
    <t>Kamu Yönetimi</t>
  </si>
  <si>
    <t>İktisat</t>
  </si>
  <si>
    <t>Eğitim Programları ve Öğretimi</t>
  </si>
  <si>
    <t>Kimya Mühendisliği</t>
  </si>
  <si>
    <t>Tarih Eğitimi</t>
  </si>
  <si>
    <t>Ortak İngiliz Dili Eğitimi</t>
  </si>
  <si>
    <t>Coğrafya Eğitimi</t>
  </si>
  <si>
    <t>Çağrı Merkezi Hizmetleri Programı</t>
  </si>
  <si>
    <t>GÜZEL SANATLAR FAKÜLTESİ</t>
  </si>
  <si>
    <t>Görsel İletişim Tasarımı Bölümü</t>
  </si>
  <si>
    <t>Gazetecilik</t>
  </si>
  <si>
    <t>Halkla İlişkiler ve Tanıtım</t>
  </si>
  <si>
    <t>İLETİŞİM  FAKÜLTESİ</t>
  </si>
  <si>
    <t xml:space="preserve">  </t>
  </si>
  <si>
    <t>İLAHİYAT FAKÜLTESİ</t>
  </si>
  <si>
    <t>MİMARLIK FAKÜLTESİ</t>
  </si>
  <si>
    <t>TURİZM FAKÜLTESİ</t>
  </si>
  <si>
    <t>Turizm İşletmeciliği Bölümü</t>
  </si>
  <si>
    <t>Ormancılık ve Orman Ürünleri Programı</t>
  </si>
  <si>
    <t>TEZSİZ (UÖ)</t>
  </si>
  <si>
    <t>TEZSİZ (İÖ)</t>
  </si>
  <si>
    <t xml:space="preserve">Dini Danışmanlık ve Rehberlik </t>
  </si>
  <si>
    <t>Büro Yönetimi ve Yönetici Asistanlığı Prog</t>
  </si>
  <si>
    <t>Bilgisayar ve Öğretim Teknolojileri</t>
  </si>
  <si>
    <t>Özel Hukuk</t>
  </si>
  <si>
    <t>Arkeoloji</t>
  </si>
  <si>
    <t>Psikoloji</t>
  </si>
  <si>
    <t>Evlilik ve Aile Danışmanlığı</t>
  </si>
  <si>
    <t>GÜZEL SANATLAR</t>
  </si>
  <si>
    <t>Görsel İletişim Tasarımı Anasanat Dalı</t>
  </si>
  <si>
    <t>Akıllı Sistemler Mühendisliği</t>
  </si>
  <si>
    <t>Nanobilim ve Nanoteknoloji ( İngilizce )</t>
  </si>
  <si>
    <t xml:space="preserve">DEVLET KONSERVATUVARI </t>
  </si>
  <si>
    <t>Sosyal Güvenlik Programı</t>
  </si>
  <si>
    <t>Resim Bölümü</t>
  </si>
  <si>
    <t>Uluslararası Ticaret ve Lojistik Bölümü</t>
  </si>
  <si>
    <t>Halkla İlişkiler ve Tanıtım Programı</t>
  </si>
  <si>
    <t>Sosyal Hizmet Bölümü</t>
  </si>
  <si>
    <t xml:space="preserve">SAMSUN </t>
  </si>
  <si>
    <t xml:space="preserve">YAŞAR DOĞU SPOR BİLİMLERİ  </t>
  </si>
  <si>
    <t xml:space="preserve">FAKÜLTESİ </t>
  </si>
  <si>
    <t>Tarım Makineleri Bölümü</t>
  </si>
  <si>
    <t>UZAKTAN ÖĞRETİM</t>
  </si>
  <si>
    <t>Medya ve İletişim Programı</t>
  </si>
  <si>
    <t>KONSERVATUVAR TOPLAMI</t>
  </si>
  <si>
    <t>Anestezi Programı</t>
  </si>
  <si>
    <t>Diyaliz Programı</t>
  </si>
  <si>
    <t>İlk ve Acil Yardım Programı</t>
  </si>
  <si>
    <t>Optisyenlik  Programı</t>
  </si>
  <si>
    <t>Patoloji Laboratuvar Teknikleri  Prog</t>
  </si>
  <si>
    <t>Tıbbi Dokümantasyon ve Sekreterlik Prog</t>
  </si>
  <si>
    <t>Tıbbi Görüntüleme Teknikleri Programı</t>
  </si>
  <si>
    <t>Tıbbi Laboratuvar Teknikleri Programı</t>
  </si>
  <si>
    <t>Yaşlı Bakımı Programı</t>
  </si>
  <si>
    <t>İlköğretim Din Kültürü ve Ahlak Bilgisi Öğr.</t>
  </si>
  <si>
    <t>Ortaöğretim Biyoloji Öğretmenliği</t>
  </si>
  <si>
    <t>Ortaöğretim Fizik Öğretmenliği</t>
  </si>
  <si>
    <t>Ortaöğretim Kimya Öğretmenliği</t>
  </si>
  <si>
    <t>Ortaöğretim Matematik Öğretmenliği</t>
  </si>
  <si>
    <t>Bilgi Güvenliği Teknolojisi Programı</t>
  </si>
  <si>
    <t>Bitki Koruma Programı</t>
  </si>
  <si>
    <t>Gıda Kalite Kontrolü ve Analizi Programı</t>
  </si>
  <si>
    <t>Gıda Teknolojisi  Programı</t>
  </si>
  <si>
    <t>Mobilya ve Dekorasyon Programı</t>
  </si>
  <si>
    <t xml:space="preserve">YAŞAR DOĞU BEDEN EĞİTİMİ  </t>
  </si>
  <si>
    <t xml:space="preserve">SPOR YÜKSEKOKULU </t>
  </si>
  <si>
    <t>Kimya Öğremenliği</t>
  </si>
  <si>
    <t>Toprak Bilimi ve Bitki Besleme</t>
  </si>
  <si>
    <t>Resim Anasanat Dalı</t>
  </si>
  <si>
    <t>Yenilenebilir Enerji ve Uygulamaları (DSPL)</t>
  </si>
  <si>
    <t>Müzik Bölümü</t>
  </si>
  <si>
    <t>Odyometri</t>
  </si>
  <si>
    <t>Biyomedikal Cihaz Teknolojisi</t>
  </si>
  <si>
    <t>İnternet ve Ağ Teknolojileri</t>
  </si>
  <si>
    <t>Ağız Diş ve Çene  Cerrahisi</t>
  </si>
  <si>
    <t>Anatomi (Veteriner)</t>
  </si>
  <si>
    <t>Besin Hijyeni ve Teknolojisi Vetr)</t>
  </si>
  <si>
    <t>Biyokimya (Vet)</t>
  </si>
  <si>
    <t>Cerrahi (Vet)</t>
  </si>
  <si>
    <t>Doğum ve Jinekoloji (Veteriner)</t>
  </si>
  <si>
    <t>Fizyoloji (Vet)</t>
  </si>
  <si>
    <t>Hay. Bes. ve Beslenme Hast. (Vet)</t>
  </si>
  <si>
    <t>Parazitoloji (Veteriner)</t>
  </si>
  <si>
    <t>Sanat Tarihi</t>
  </si>
  <si>
    <t>Uluslararası İşletmecilik</t>
  </si>
  <si>
    <t>Moleküler Biyoloji ve Genetik</t>
  </si>
  <si>
    <t>Mimarlık</t>
  </si>
  <si>
    <t>Tarım Makinaları ve Teknolojileri Mühendisliği</t>
  </si>
  <si>
    <t>Adli Bilimler</t>
  </si>
  <si>
    <t>İş Sağlığı ve Güvenliği Programı</t>
  </si>
  <si>
    <t>Dış Ticaret Programı</t>
  </si>
  <si>
    <t xml:space="preserve">TERME </t>
  </si>
  <si>
    <t>Türkçe ve Sosyal Bilimler Eğitimi</t>
  </si>
  <si>
    <t>Geleneksel Türk Müziği</t>
  </si>
  <si>
    <t>Turizm İşletmeciliği</t>
  </si>
  <si>
    <t>Su Ürünleri Hastalıkları (Vet)</t>
  </si>
  <si>
    <t>Viroloji (Veteriner)</t>
  </si>
  <si>
    <t>Zootekni  (Veteriner)</t>
  </si>
  <si>
    <t>Beden Eğitimi ve Spor</t>
  </si>
  <si>
    <t>Halk Sağlığı Hemşireliği</t>
  </si>
  <si>
    <t>Hemşirelik</t>
  </si>
  <si>
    <t>Doğum ve Kadın Hastalıkları Hemşireliği</t>
  </si>
  <si>
    <t>Ruh Sağlığı ve Hastalıkları Hemş.</t>
  </si>
  <si>
    <t>Acil Tıp Hemşireliği</t>
  </si>
  <si>
    <t>Allerji ve İmmünoloji</t>
  </si>
  <si>
    <t>Beslenme Bilimi</t>
  </si>
  <si>
    <t>Evde Bakım Hemşireliği</t>
  </si>
  <si>
    <t>Moleküler Tıp</t>
  </si>
  <si>
    <t>Radyolojik Bilimler</t>
  </si>
  <si>
    <t>Sağlık Yönetimi</t>
  </si>
  <si>
    <t>Sinir Bilimleri</t>
  </si>
  <si>
    <t xml:space="preserve">Adalet </t>
  </si>
  <si>
    <t>Muhasebe ve Vergi Uygulamaları Programı</t>
  </si>
  <si>
    <t>Eğitim Yönetimi</t>
  </si>
  <si>
    <t xml:space="preserve">İşletme ve Endüstri İlşkileri </t>
  </si>
  <si>
    <t>Taşınmaz Geliştirme</t>
  </si>
  <si>
    <t>ZİRAAT</t>
  </si>
  <si>
    <t>Düzenleme Tarihi</t>
  </si>
  <si>
    <t>Din Kültürü ve Ahlak Bilgisi Öğr.</t>
  </si>
  <si>
    <t>Moleküler Biyoloji</t>
  </si>
  <si>
    <t>Seramik Cam Bölümü</t>
  </si>
  <si>
    <t>Siyaset Bilimi ve Uluslararası İlişkiler</t>
  </si>
  <si>
    <t>Sağlık Yöentimi</t>
  </si>
  <si>
    <t>SİVİL HAVACILIK</t>
  </si>
  <si>
    <t>Havacılık Yönetimi</t>
  </si>
  <si>
    <t>Sivil Hava Ulaştırma İşletmeciliği</t>
  </si>
  <si>
    <t xml:space="preserve">    2018-2019   EĞİTİM-ÖĞRETİM YILI  MEZUN  ÖĞRENCİ SAYILARI</t>
  </si>
  <si>
    <t>KAVAK</t>
  </si>
  <si>
    <t>Harita ve Kadastro Programı</t>
  </si>
  <si>
    <t>İş Makineleri Operatörlüğü Programı</t>
  </si>
  <si>
    <t>Mimari Restorasyon Programı</t>
  </si>
  <si>
    <t>Yapı Denetimi Programı</t>
  </si>
  <si>
    <t>İşletme / Muhesebe Finansman</t>
  </si>
  <si>
    <t>Kamu Yönetimi / Siyaset Bilimi ve Kamu Yönetimi</t>
  </si>
  <si>
    <t>Kamu Yönetimi / Yerel Yönetimler</t>
  </si>
  <si>
    <t>İletişim Bilimleri / Medya ve İletişim Bilimleri</t>
  </si>
  <si>
    <t xml:space="preserve"> Eğitimin Sosyal Tarihi ve Temelleri</t>
  </si>
  <si>
    <t>2018-2019 EĞİTİM-ÖĞRETİM YILI ENSTİTÜLERİN MEZUN ÖĞRENCİ SAYILARI</t>
  </si>
  <si>
    <t>Müzik Anasanat Dalı</t>
  </si>
  <si>
    <t>Tarım Mak. ve Tek. Mühendiliği Bölümü</t>
  </si>
  <si>
    <t>Güzel Sanatlar Eğitimi</t>
  </si>
  <si>
    <t>:24/10/2019</t>
  </si>
  <si>
    <t>:24/ 10 / 2019</t>
  </si>
  <si>
    <t>SAĞLIK BİLİMLERİ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</si>
</sst>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[$¥€-2]\ #,##0.00_);[Red]\([$€-2]\ #,##0.00\)"/>
  </numFmts>
  <fonts count="10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name val="Arial Tur"/>
      <family val="0"/>
    </font>
    <font>
      <b/>
      <sz val="11"/>
      <name val="Arial Tur"/>
      <family val="2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Arial Tur"/>
      <family val="2"/>
    </font>
    <font>
      <b/>
      <sz val="10"/>
      <color indexed="12"/>
      <name val="Arial Tur"/>
      <family val="2"/>
    </font>
    <font>
      <sz val="10"/>
      <color indexed="12"/>
      <name val="Arial Tur"/>
      <family val="2"/>
    </font>
    <font>
      <b/>
      <sz val="10"/>
      <color indexed="17"/>
      <name val="Arial Tur"/>
      <family val="2"/>
    </font>
    <font>
      <sz val="10"/>
      <color indexed="17"/>
      <name val="Arial Tur"/>
      <family val="2"/>
    </font>
    <font>
      <sz val="10"/>
      <color indexed="60"/>
      <name val="Arial Tur"/>
      <family val="2"/>
    </font>
    <font>
      <b/>
      <sz val="11"/>
      <color indexed="12"/>
      <name val="Arial Tur"/>
      <family val="2"/>
    </font>
    <font>
      <b/>
      <sz val="11"/>
      <color indexed="17"/>
      <name val="Arial Tur"/>
      <family val="2"/>
    </font>
    <font>
      <sz val="8"/>
      <name val="Arial Tur"/>
      <family val="0"/>
    </font>
    <font>
      <b/>
      <i/>
      <sz val="11"/>
      <color indexed="12"/>
      <name val="Arial Tur"/>
      <family val="2"/>
    </font>
    <font>
      <b/>
      <i/>
      <sz val="10"/>
      <color indexed="12"/>
      <name val="Arial Tur"/>
      <family val="2"/>
    </font>
    <font>
      <sz val="9"/>
      <name val="Arial Tur"/>
      <family val="2"/>
    </font>
    <font>
      <b/>
      <sz val="10"/>
      <color indexed="16"/>
      <name val="Arial Tur"/>
      <family val="0"/>
    </font>
    <font>
      <sz val="11"/>
      <color indexed="12"/>
      <name val="Arial Tur"/>
      <family val="2"/>
    </font>
    <font>
      <sz val="10"/>
      <color indexed="16"/>
      <name val="Arial Tur"/>
      <family val="0"/>
    </font>
    <font>
      <b/>
      <sz val="12"/>
      <color indexed="17"/>
      <name val="Arial Tur"/>
      <family val="0"/>
    </font>
    <font>
      <b/>
      <sz val="9"/>
      <name val="Arial Tur"/>
      <family val="2"/>
    </font>
    <font>
      <sz val="11"/>
      <name val="Arial Tur"/>
      <family val="0"/>
    </font>
    <font>
      <b/>
      <sz val="9"/>
      <color indexed="12"/>
      <name val="Arial Tur"/>
      <family val="2"/>
    </font>
    <font>
      <b/>
      <sz val="11"/>
      <color indexed="10"/>
      <name val="Arial Tur"/>
      <family val="2"/>
    </font>
    <font>
      <b/>
      <i/>
      <sz val="12"/>
      <color indexed="10"/>
      <name val="Arial Tur"/>
      <family val="2"/>
    </font>
    <font>
      <b/>
      <i/>
      <sz val="11"/>
      <color indexed="17"/>
      <name val="Arial Tur"/>
      <family val="2"/>
    </font>
    <font>
      <b/>
      <sz val="12"/>
      <name val="Times New Roman"/>
      <family val="1"/>
    </font>
    <font>
      <b/>
      <sz val="11"/>
      <name val="Times New Roman TUR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Arial Tur"/>
      <family val="2"/>
    </font>
    <font>
      <b/>
      <i/>
      <sz val="11"/>
      <color indexed="10"/>
      <name val="Arial Tur"/>
      <family val="2"/>
    </font>
    <font>
      <b/>
      <sz val="9"/>
      <color indexed="10"/>
      <name val="Arial Tur"/>
      <family val="0"/>
    </font>
    <font>
      <sz val="10"/>
      <color indexed="9"/>
      <name val="Arial Tu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2"/>
      <name val="Arial Tur"/>
      <family val="0"/>
    </font>
    <font>
      <b/>
      <sz val="12"/>
      <color indexed="60"/>
      <name val="Arial Tur"/>
      <family val="0"/>
    </font>
    <font>
      <sz val="14"/>
      <name val="Arial Tur"/>
      <family val="0"/>
    </font>
    <font>
      <sz val="11"/>
      <color indexed="6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 Tur"/>
      <family val="2"/>
    </font>
    <font>
      <i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Tur"/>
      <family val="0"/>
    </font>
    <font>
      <b/>
      <sz val="12"/>
      <color indexed="56"/>
      <name val="Arial"/>
      <family val="2"/>
    </font>
    <font>
      <sz val="10"/>
      <color indexed="8"/>
      <name val="Calibri"/>
      <family val="2"/>
    </font>
    <font>
      <sz val="10"/>
      <color indexed="8"/>
      <name val="Arial Tur"/>
      <family val="0"/>
    </font>
    <font>
      <b/>
      <i/>
      <sz val="10"/>
      <color indexed="10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Tur"/>
      <family val="0"/>
    </font>
    <font>
      <b/>
      <sz val="12"/>
      <color rgb="FF002060"/>
      <name val="Arial"/>
      <family val="2"/>
    </font>
    <font>
      <b/>
      <sz val="12"/>
      <color rgb="FFC00000"/>
      <name val="Arial Tur"/>
      <family val="0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 Tur"/>
      <family val="0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Arial Tu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1" fillId="0" borderId="40" xfId="0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33" borderId="42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41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1" fillId="0" borderId="27" xfId="49" applyFont="1" applyFill="1" applyBorder="1">
      <alignment/>
      <protection/>
    </xf>
    <xf numFmtId="0" fontId="0" fillId="33" borderId="44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8" fillId="0" borderId="40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21" fillId="0" borderId="29" xfId="49" applyFont="1" applyFill="1" applyBorder="1">
      <alignment/>
      <protection/>
    </xf>
    <xf numFmtId="0" fontId="21" fillId="0" borderId="27" xfId="0" applyFont="1" applyBorder="1" applyAlignment="1">
      <alignment/>
    </xf>
    <xf numFmtId="0" fontId="0" fillId="0" borderId="45" xfId="49" applyFont="1" applyFill="1" applyBorder="1" applyAlignment="1">
      <alignment horizontal="left"/>
      <protection/>
    </xf>
    <xf numFmtId="0" fontId="28" fillId="0" borderId="41" xfId="0" applyFont="1" applyBorder="1" applyAlignment="1">
      <alignment horizontal="right"/>
    </xf>
    <xf numFmtId="0" fontId="0" fillId="33" borderId="46" xfId="0" applyFont="1" applyFill="1" applyBorder="1" applyAlignment="1">
      <alignment horizontal="center"/>
    </xf>
    <xf numFmtId="0" fontId="28" fillId="0" borderId="25" xfId="0" applyFont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1" fillId="36" borderId="29" xfId="0" applyFont="1" applyFill="1" applyBorder="1" applyAlignment="1">
      <alignment horizontal="center"/>
    </xf>
    <xf numFmtId="0" fontId="21" fillId="0" borderId="49" xfId="49" applyFont="1" applyFill="1" applyBorder="1">
      <alignment/>
      <protection/>
    </xf>
    <xf numFmtId="0" fontId="0" fillId="33" borderId="19" xfId="0" applyFont="1" applyFill="1" applyBorder="1" applyAlignment="1">
      <alignment horizontal="center"/>
    </xf>
    <xf numFmtId="0" fontId="21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36" xfId="49" applyFont="1" applyFill="1" applyBorder="1">
      <alignment/>
      <protection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49" applyFont="1" applyFill="1" applyBorder="1">
      <alignment/>
      <protection/>
    </xf>
    <xf numFmtId="0" fontId="1" fillId="0" borderId="22" xfId="0" applyFont="1" applyFill="1" applyBorder="1" applyAlignment="1">
      <alignment horizontal="center"/>
    </xf>
    <xf numFmtId="0" fontId="21" fillId="0" borderId="18" xfId="49" applyFont="1" applyFill="1" applyBorder="1">
      <alignment/>
      <protection/>
    </xf>
    <xf numFmtId="0" fontId="19" fillId="0" borderId="5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6" xfId="49" applyFont="1" applyFill="1" applyBorder="1" applyAlignment="1">
      <alignment horizontal="left"/>
      <protection/>
    </xf>
    <xf numFmtId="0" fontId="0" fillId="0" borderId="51" xfId="49" applyFont="1" applyFill="1" applyBorder="1" applyAlignment="1">
      <alignment horizontal="left"/>
      <protection/>
    </xf>
    <xf numFmtId="0" fontId="0" fillId="0" borderId="52" xfId="0" applyFont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0" fillId="0" borderId="40" xfId="0" applyFont="1" applyBorder="1" applyAlignment="1">
      <alignment horizontal="right"/>
    </xf>
    <xf numFmtId="0" fontId="14" fillId="0" borderId="0" xfId="0" applyFont="1" applyAlignment="1">
      <alignment/>
    </xf>
    <xf numFmtId="0" fontId="0" fillId="33" borderId="47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33" borderId="57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41" xfId="0" applyFont="1" applyFill="1" applyBorder="1" applyAlignment="1">
      <alignment horizontal="center"/>
    </xf>
    <xf numFmtId="0" fontId="36" fillId="0" borderId="61" xfId="0" applyFont="1" applyBorder="1" applyAlignment="1">
      <alignment horizontal="center"/>
    </xf>
    <xf numFmtId="0" fontId="38" fillId="0" borderId="0" xfId="0" applyFont="1" applyAlignment="1">
      <alignment/>
    </xf>
    <xf numFmtId="0" fontId="21" fillId="0" borderId="27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54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1" fillId="0" borderId="45" xfId="49" applyFont="1" applyFill="1" applyBorder="1" applyAlignment="1">
      <alignment horizontal="left"/>
      <protection/>
    </xf>
    <xf numFmtId="0" fontId="1" fillId="0" borderId="1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21" fillId="0" borderId="19" xfId="0" applyFont="1" applyBorder="1" applyAlignment="1">
      <alignment horizontal="left" vertical="center"/>
    </xf>
    <xf numFmtId="0" fontId="0" fillId="0" borderId="3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left"/>
    </xf>
    <xf numFmtId="0" fontId="0" fillId="33" borderId="35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41" xfId="0" applyFont="1" applyBorder="1" applyAlignment="1">
      <alignment horizontal="right"/>
    </xf>
    <xf numFmtId="0" fontId="34" fillId="0" borderId="41" xfId="0" applyFont="1" applyFill="1" applyBorder="1" applyAlignment="1">
      <alignment horizontal="center"/>
    </xf>
    <xf numFmtId="14" fontId="95" fillId="0" borderId="0" xfId="0" applyNumberFormat="1" applyFont="1" applyAlignment="1">
      <alignment/>
    </xf>
    <xf numFmtId="0" fontId="9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35" xfId="49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6" fillId="0" borderId="66" xfId="0" applyFont="1" applyFill="1" applyBorder="1" applyAlignment="1">
      <alignment horizontal="center"/>
    </xf>
    <xf numFmtId="0" fontId="16" fillId="0" borderId="6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66" xfId="0" applyFill="1" applyBorder="1" applyAlignment="1">
      <alignment/>
    </xf>
    <xf numFmtId="0" fontId="23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4" fillId="0" borderId="66" xfId="0" applyFont="1" applyFill="1" applyBorder="1" applyAlignment="1">
      <alignment/>
    </xf>
    <xf numFmtId="0" fontId="6" fillId="0" borderId="62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0" fillId="0" borderId="62" xfId="0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16" fillId="0" borderId="29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30" fillId="34" borderId="61" xfId="0" applyFont="1" applyFill="1" applyBorder="1" applyAlignment="1">
      <alignment horizontal="center"/>
    </xf>
    <xf numFmtId="0" fontId="30" fillId="36" borderId="61" xfId="0" applyFont="1" applyFill="1" applyBorder="1" applyAlignment="1">
      <alignment horizontal="center"/>
    </xf>
    <xf numFmtId="0" fontId="10" fillId="0" borderId="61" xfId="0" applyFont="1" applyBorder="1" applyAlignment="1">
      <alignment horizontal="right"/>
    </xf>
    <xf numFmtId="0" fontId="30" fillId="0" borderId="61" xfId="0" applyFont="1" applyFill="1" applyBorder="1" applyAlignment="1">
      <alignment horizontal="center"/>
    </xf>
    <xf numFmtId="0" fontId="40" fillId="0" borderId="66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3" fillId="0" borderId="29" xfId="0" applyFont="1" applyFill="1" applyBorder="1" applyAlignment="1">
      <alignment/>
    </xf>
    <xf numFmtId="0" fontId="40" fillId="0" borderId="29" xfId="0" applyFont="1" applyFill="1" applyBorder="1" applyAlignment="1">
      <alignment horizontal="center" vertical="justify"/>
    </xf>
    <xf numFmtId="0" fontId="40" fillId="0" borderId="54" xfId="0" applyFont="1" applyFill="1" applyBorder="1" applyAlignment="1">
      <alignment horizontal="center"/>
    </xf>
    <xf numFmtId="0" fontId="40" fillId="0" borderId="62" xfId="0" applyFont="1" applyFill="1" applyBorder="1" applyAlignment="1">
      <alignment horizontal="center"/>
    </xf>
    <xf numFmtId="0" fontId="39" fillId="0" borderId="35" xfId="0" applyFont="1" applyBorder="1" applyAlignment="1">
      <alignment/>
    </xf>
    <xf numFmtId="0" fontId="39" fillId="0" borderId="27" xfId="0" applyFont="1" applyBorder="1" applyAlignment="1">
      <alignment/>
    </xf>
    <xf numFmtId="0" fontId="40" fillId="0" borderId="40" xfId="0" applyFont="1" applyBorder="1" applyAlignment="1">
      <alignment horizontal="right"/>
    </xf>
    <xf numFmtId="0" fontId="40" fillId="0" borderId="40" xfId="0" applyFont="1" applyBorder="1" applyAlignment="1">
      <alignment horizontal="center" vertical="center"/>
    </xf>
    <xf numFmtId="0" fontId="44" fillId="36" borderId="41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0" fontId="39" fillId="0" borderId="36" xfId="0" applyFont="1" applyBorder="1" applyAlignment="1">
      <alignment horizontal="left"/>
    </xf>
    <xf numFmtId="0" fontId="39" fillId="0" borderId="35" xfId="0" applyFont="1" applyBorder="1" applyAlignment="1">
      <alignment horizontal="left"/>
    </xf>
    <xf numFmtId="0" fontId="39" fillId="0" borderId="39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3" fillId="0" borderId="66" xfId="0" applyFont="1" applyBorder="1" applyAlignment="1">
      <alignment/>
    </xf>
    <xf numFmtId="0" fontId="43" fillId="0" borderId="29" xfId="0" applyFont="1" applyBorder="1" applyAlignment="1">
      <alignment/>
    </xf>
    <xf numFmtId="0" fontId="40" fillId="0" borderId="62" xfId="0" applyFont="1" applyBorder="1" applyAlignment="1">
      <alignment horizontal="center"/>
    </xf>
    <xf numFmtId="0" fontId="39" fillId="0" borderId="35" xfId="0" applyFont="1" applyFill="1" applyBorder="1" applyAlignment="1">
      <alignment horizontal="left"/>
    </xf>
    <xf numFmtId="0" fontId="39" fillId="0" borderId="36" xfId="0" applyFont="1" applyFill="1" applyBorder="1" applyAlignment="1">
      <alignment horizontal="left"/>
    </xf>
    <xf numFmtId="0" fontId="39" fillId="0" borderId="45" xfId="0" applyFont="1" applyFill="1" applyBorder="1" applyAlignment="1">
      <alignment horizontal="left"/>
    </xf>
    <xf numFmtId="0" fontId="39" fillId="0" borderId="45" xfId="0" applyFont="1" applyFill="1" applyBorder="1" applyAlignment="1">
      <alignment horizontal="center" vertical="center"/>
    </xf>
    <xf numFmtId="0" fontId="39" fillId="0" borderId="67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/>
    </xf>
    <xf numFmtId="0" fontId="39" fillId="37" borderId="35" xfId="0" applyFont="1" applyFill="1" applyBorder="1" applyAlignment="1">
      <alignment horizontal="left" vertical="top" wrapText="1"/>
    </xf>
    <xf numFmtId="0" fontId="39" fillId="37" borderId="36" xfId="0" applyFont="1" applyFill="1" applyBorder="1" applyAlignment="1">
      <alignment horizontal="left" vertical="top" wrapText="1"/>
    </xf>
    <xf numFmtId="0" fontId="40" fillId="0" borderId="68" xfId="0" applyFont="1" applyFill="1" applyBorder="1" applyAlignment="1">
      <alignment horizontal="center"/>
    </xf>
    <xf numFmtId="0" fontId="39" fillId="0" borderId="26" xfId="0" applyFont="1" applyBorder="1" applyAlignment="1">
      <alignment horizontal="left"/>
    </xf>
    <xf numFmtId="0" fontId="45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right" vertical="center"/>
    </xf>
    <xf numFmtId="0" fontId="40" fillId="0" borderId="0" xfId="0" applyFont="1" applyBorder="1" applyAlignment="1">
      <alignment horizontal="right"/>
    </xf>
    <xf numFmtId="0" fontId="44" fillId="36" borderId="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39" fillId="0" borderId="37" xfId="0" applyFont="1" applyFill="1" applyBorder="1" applyAlignment="1">
      <alignment horizontal="center" vertical="center"/>
    </xf>
    <xf numFmtId="0" fontId="96" fillId="0" borderId="54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6" fillId="0" borderId="55" xfId="0" applyFont="1" applyBorder="1" applyAlignment="1">
      <alignment/>
    </xf>
    <xf numFmtId="0" fontId="96" fillId="0" borderId="71" xfId="0" applyFont="1" applyBorder="1" applyAlignment="1">
      <alignment horizontal="center"/>
    </xf>
    <xf numFmtId="0" fontId="96" fillId="0" borderId="41" xfId="0" applyFont="1" applyBorder="1" applyAlignment="1">
      <alignment horizontal="center"/>
    </xf>
    <xf numFmtId="0" fontId="96" fillId="0" borderId="54" xfId="0" applyFont="1" applyBorder="1" applyAlignment="1">
      <alignment horizontal="center"/>
    </xf>
    <xf numFmtId="0" fontId="96" fillId="0" borderId="48" xfId="0" applyFont="1" applyBorder="1" applyAlignment="1">
      <alignment horizontal="center"/>
    </xf>
    <xf numFmtId="0" fontId="96" fillId="0" borderId="22" xfId="0" applyFont="1" applyBorder="1" applyAlignment="1">
      <alignment horizontal="center"/>
    </xf>
    <xf numFmtId="0" fontId="96" fillId="0" borderId="66" xfId="0" applyFont="1" applyBorder="1" applyAlignment="1">
      <alignment horizontal="center"/>
    </xf>
    <xf numFmtId="0" fontId="96" fillId="0" borderId="29" xfId="0" applyFont="1" applyBorder="1" applyAlignment="1">
      <alignment horizontal="centerContinuous"/>
    </xf>
    <xf numFmtId="0" fontId="96" fillId="0" borderId="60" xfId="0" applyFont="1" applyBorder="1" applyAlignment="1">
      <alignment horizontal="center"/>
    </xf>
    <xf numFmtId="0" fontId="96" fillId="0" borderId="63" xfId="0" applyFont="1" applyBorder="1" applyAlignment="1">
      <alignment horizontal="center"/>
    </xf>
    <xf numFmtId="0" fontId="96" fillId="0" borderId="41" xfId="0" applyFont="1" applyBorder="1" applyAlignment="1">
      <alignment horizontal="centerContinuous"/>
    </xf>
    <xf numFmtId="0" fontId="96" fillId="0" borderId="62" xfId="0" applyFont="1" applyBorder="1" applyAlignment="1">
      <alignment horizontal="centerContinuous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19" fillId="0" borderId="60" xfId="0" applyFont="1" applyFill="1" applyBorder="1" applyAlignment="1">
      <alignment horizontal="center"/>
    </xf>
    <xf numFmtId="0" fontId="36" fillId="0" borderId="57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11" fillId="0" borderId="41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28" fillId="0" borderId="50" xfId="0" applyFont="1" applyBorder="1" applyAlignment="1">
      <alignment horizontal="right"/>
    </xf>
    <xf numFmtId="0" fontId="21" fillId="0" borderId="26" xfId="49" applyFont="1" applyFill="1" applyBorder="1">
      <alignment/>
      <protection/>
    </xf>
    <xf numFmtId="0" fontId="0" fillId="0" borderId="4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7" xfId="49" applyFont="1" applyFill="1" applyBorder="1">
      <alignment/>
      <protection/>
    </xf>
    <xf numFmtId="0" fontId="19" fillId="0" borderId="66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0" fillId="0" borderId="53" xfId="49" applyFont="1" applyFill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96" fillId="0" borderId="55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0" borderId="74" xfId="0" applyFont="1" applyBorder="1" applyAlignment="1">
      <alignment/>
    </xf>
    <xf numFmtId="0" fontId="96" fillId="0" borderId="61" xfId="0" applyFont="1" applyBorder="1" applyAlignment="1">
      <alignment/>
    </xf>
    <xf numFmtId="0" fontId="31" fillId="0" borderId="56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28" fillId="0" borderId="61" xfId="0" applyFont="1" applyBorder="1" applyAlignment="1">
      <alignment horizontal="right"/>
    </xf>
    <xf numFmtId="0" fontId="36" fillId="0" borderId="76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66" xfId="0" applyFont="1" applyBorder="1" applyAlignment="1">
      <alignment horizontal="center"/>
    </xf>
    <xf numFmtId="0" fontId="97" fillId="0" borderId="41" xfId="0" applyFont="1" applyFill="1" applyBorder="1" applyAlignment="1">
      <alignment horizontal="center"/>
    </xf>
    <xf numFmtId="0" fontId="96" fillId="0" borderId="74" xfId="0" applyFont="1" applyBorder="1" applyAlignment="1">
      <alignment/>
    </xf>
    <xf numFmtId="0" fontId="96" fillId="0" borderId="61" xfId="0" applyFont="1" applyBorder="1" applyAlignment="1">
      <alignment/>
    </xf>
    <xf numFmtId="0" fontId="96" fillId="0" borderId="78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96" fillId="0" borderId="55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0" fillId="0" borderId="41" xfId="0" applyFont="1" applyBorder="1" applyAlignment="1">
      <alignment horizontal="left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44" fillId="0" borderId="7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7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39" fillId="37" borderId="36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9" xfId="0" applyFont="1" applyBorder="1" applyAlignment="1">
      <alignment vertical="center" wrapText="1"/>
    </xf>
    <xf numFmtId="0" fontId="0" fillId="37" borderId="0" xfId="0" applyFill="1" applyAlignment="1">
      <alignment/>
    </xf>
    <xf numFmtId="0" fontId="96" fillId="0" borderId="57" xfId="0" applyFont="1" applyBorder="1" applyAlignment="1">
      <alignment horizontal="center"/>
    </xf>
    <xf numFmtId="0" fontId="0" fillId="0" borderId="0" xfId="0" applyAlignment="1">
      <alignment/>
    </xf>
    <xf numFmtId="0" fontId="19" fillId="0" borderId="5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41" xfId="0" applyFont="1" applyFill="1" applyBorder="1" applyAlignment="1">
      <alignment/>
    </xf>
    <xf numFmtId="0" fontId="47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left" vertical="center"/>
    </xf>
    <xf numFmtId="0" fontId="39" fillId="0" borderId="2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9" fillId="0" borderId="6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26" xfId="0" applyFont="1" applyFill="1" applyBorder="1" applyAlignment="1">
      <alignment horizontal="left" vertical="center"/>
    </xf>
    <xf numFmtId="0" fontId="39" fillId="0" borderId="36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left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96" fillId="0" borderId="54" xfId="0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0" fontId="96" fillId="0" borderId="55" xfId="0" applyFont="1" applyFill="1" applyBorder="1" applyAlignment="1">
      <alignment/>
    </xf>
    <xf numFmtId="0" fontId="96" fillId="0" borderId="10" xfId="0" applyFont="1" applyFill="1" applyBorder="1" applyAlignment="1">
      <alignment horizontal="center"/>
    </xf>
    <xf numFmtId="0" fontId="96" fillId="0" borderId="55" xfId="0" applyFont="1" applyFill="1" applyBorder="1" applyAlignment="1">
      <alignment horizontal="center"/>
    </xf>
    <xf numFmtId="0" fontId="96" fillId="0" borderId="71" xfId="0" applyFont="1" applyFill="1" applyBorder="1" applyAlignment="1">
      <alignment horizontal="center"/>
    </xf>
    <xf numFmtId="0" fontId="96" fillId="0" borderId="41" xfId="0" applyFont="1" applyFill="1" applyBorder="1" applyAlignment="1">
      <alignment horizontal="center"/>
    </xf>
    <xf numFmtId="0" fontId="96" fillId="0" borderId="78" xfId="0" applyFont="1" applyFill="1" applyBorder="1" applyAlignment="1">
      <alignment horizontal="center"/>
    </xf>
    <xf numFmtId="0" fontId="96" fillId="0" borderId="60" xfId="0" applyFont="1" applyFill="1" applyBorder="1" applyAlignment="1">
      <alignment horizontal="center"/>
    </xf>
    <xf numFmtId="0" fontId="96" fillId="0" borderId="40" xfId="0" applyFont="1" applyFill="1" applyBorder="1" applyAlignment="1">
      <alignment horizontal="center"/>
    </xf>
    <xf numFmtId="0" fontId="96" fillId="0" borderId="63" xfId="0" applyFont="1" applyFill="1" applyBorder="1" applyAlignment="1">
      <alignment horizontal="center"/>
    </xf>
    <xf numFmtId="0" fontId="96" fillId="0" borderId="25" xfId="0" applyFont="1" applyFill="1" applyBorder="1" applyAlignment="1">
      <alignment horizontal="center"/>
    </xf>
    <xf numFmtId="0" fontId="96" fillId="0" borderId="62" xfId="0" applyFont="1" applyFill="1" applyBorder="1" applyAlignment="1">
      <alignment horizontal="centerContinuous"/>
    </xf>
    <xf numFmtId="0" fontId="39" fillId="0" borderId="3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53" fillId="0" borderId="79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39" fillId="37" borderId="3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9" fillId="0" borderId="7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7" fillId="0" borderId="7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7" fillId="0" borderId="83" xfId="0" applyFont="1" applyFill="1" applyBorder="1" applyAlignment="1">
      <alignment horizontal="center"/>
    </xf>
    <xf numFmtId="0" fontId="27" fillId="0" borderId="84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4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1" fillId="0" borderId="76" xfId="0" applyFont="1" applyFill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49" fillId="0" borderId="41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9" fillId="0" borderId="7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39" fillId="0" borderId="85" xfId="0" applyFont="1" applyFill="1" applyBorder="1" applyAlignment="1">
      <alignment horizontal="center" vertical="center"/>
    </xf>
    <xf numFmtId="0" fontId="39" fillId="0" borderId="27" xfId="0" applyFont="1" applyBorder="1" applyAlignment="1">
      <alignment horizontal="left"/>
    </xf>
    <xf numFmtId="0" fontId="1" fillId="0" borderId="86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75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/>
    </xf>
    <xf numFmtId="0" fontId="54" fillId="0" borderId="57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18" xfId="0" applyFont="1" applyBorder="1" applyAlignment="1">
      <alignment wrapText="1"/>
    </xf>
    <xf numFmtId="0" fontId="27" fillId="0" borderId="85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36" fillId="0" borderId="7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99" fillId="0" borderId="26" xfId="0" applyFont="1" applyBorder="1" applyAlignment="1">
      <alignment wrapText="1"/>
    </xf>
    <xf numFmtId="0" fontId="99" fillId="0" borderId="27" xfId="0" applyFont="1" applyBorder="1" applyAlignment="1">
      <alignment wrapText="1"/>
    </xf>
    <xf numFmtId="0" fontId="99" fillId="0" borderId="65" xfId="0" applyFont="1" applyBorder="1" applyAlignment="1">
      <alignment wrapText="1"/>
    </xf>
    <xf numFmtId="0" fontId="39" fillId="0" borderId="33" xfId="0" applyFont="1" applyFill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52" fillId="0" borderId="79" xfId="0" applyFont="1" applyFill="1" applyBorder="1" applyAlignment="1">
      <alignment horizontal="center" vertical="center"/>
    </xf>
    <xf numFmtId="0" fontId="98" fillId="0" borderId="79" xfId="0" applyFont="1" applyFill="1" applyBorder="1" applyAlignment="1">
      <alignment horizontal="center" vertical="center"/>
    </xf>
    <xf numFmtId="0" fontId="39" fillId="38" borderId="36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52" fillId="38" borderId="16" xfId="0" applyFont="1" applyFill="1" applyBorder="1" applyAlignment="1">
      <alignment horizontal="center" vertical="center"/>
    </xf>
    <xf numFmtId="0" fontId="52" fillId="38" borderId="79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44" fillId="36" borderId="7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7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 horizontal="center" vertical="center"/>
    </xf>
    <xf numFmtId="0" fontId="98" fillId="0" borderId="37" xfId="0" applyFont="1" applyFill="1" applyBorder="1" applyAlignment="1">
      <alignment horizontal="center" vertical="center"/>
    </xf>
    <xf numFmtId="0" fontId="98" fillId="0" borderId="39" xfId="0" applyFont="1" applyFill="1" applyBorder="1" applyAlignment="1">
      <alignment horizontal="center" vertical="center"/>
    </xf>
    <xf numFmtId="0" fontId="98" fillId="0" borderId="52" xfId="0" applyFont="1" applyFill="1" applyBorder="1" applyAlignment="1">
      <alignment horizontal="center" vertical="center"/>
    </xf>
    <xf numFmtId="0" fontId="100" fillId="0" borderId="31" xfId="0" applyNumberFormat="1" applyFont="1" applyFill="1" applyBorder="1" applyAlignment="1">
      <alignment horizontal="center" vertical="center"/>
    </xf>
    <xf numFmtId="0" fontId="100" fillId="0" borderId="32" xfId="0" applyNumberFormat="1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85" xfId="0" applyFont="1" applyFill="1" applyBorder="1" applyAlignment="1">
      <alignment horizontal="center" vertical="center"/>
    </xf>
    <xf numFmtId="0" fontId="98" fillId="0" borderId="88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52" xfId="0" applyFont="1" applyFill="1" applyBorder="1" applyAlignment="1">
      <alignment horizontal="left" vertical="center"/>
    </xf>
    <xf numFmtId="0" fontId="39" fillId="0" borderId="44" xfId="0" applyFont="1" applyFill="1" applyBorder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43" xfId="0" applyFont="1" applyFill="1" applyBorder="1" applyAlignment="1">
      <alignment horizontal="center" vertical="center"/>
    </xf>
    <xf numFmtId="0" fontId="102" fillId="0" borderId="34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/>
    </xf>
    <xf numFmtId="0" fontId="103" fillId="0" borderId="56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75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103" fillId="33" borderId="73" xfId="0" applyFont="1" applyFill="1" applyBorder="1" applyAlignment="1">
      <alignment horizontal="center"/>
    </xf>
    <xf numFmtId="0" fontId="103" fillId="36" borderId="50" xfId="0" applyFont="1" applyFill="1" applyBorder="1" applyAlignment="1">
      <alignment horizontal="center"/>
    </xf>
    <xf numFmtId="0" fontId="103" fillId="0" borderId="58" xfId="0" applyFont="1" applyBorder="1" applyAlignment="1">
      <alignment horizontal="center"/>
    </xf>
    <xf numFmtId="0" fontId="54" fillId="0" borderId="4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103" fillId="33" borderId="56" xfId="0" applyFont="1" applyFill="1" applyBorder="1" applyAlignment="1">
      <alignment horizontal="center"/>
    </xf>
    <xf numFmtId="0" fontId="103" fillId="36" borderId="25" xfId="0" applyFont="1" applyFill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36" fillId="33" borderId="5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98" fillId="0" borderId="59" xfId="0" applyFont="1" applyFill="1" applyBorder="1" applyAlignment="1">
      <alignment horizontal="center" vertical="center"/>
    </xf>
    <xf numFmtId="0" fontId="98" fillId="0" borderId="60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19" fillId="0" borderId="7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9" fillId="0" borderId="41" xfId="0" applyFont="1" applyBorder="1" applyAlignment="1">
      <alignment horizontal="right"/>
    </xf>
    <xf numFmtId="0" fontId="25" fillId="0" borderId="41" xfId="0" applyFont="1" applyBorder="1" applyAlignment="1">
      <alignment horizontal="right"/>
    </xf>
    <xf numFmtId="0" fontId="97" fillId="0" borderId="41" xfId="0" applyFont="1" applyBorder="1" applyAlignment="1">
      <alignment horizontal="right"/>
    </xf>
    <xf numFmtId="0" fontId="50" fillId="0" borderId="41" xfId="0" applyFont="1" applyBorder="1" applyAlignment="1">
      <alignment horizontal="right"/>
    </xf>
    <xf numFmtId="0" fontId="16" fillId="0" borderId="66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96" fillId="0" borderId="74" xfId="0" applyFont="1" applyBorder="1" applyAlignment="1">
      <alignment horizontal="center"/>
    </xf>
    <xf numFmtId="0" fontId="96" fillId="0" borderId="61" xfId="0" applyFont="1" applyBorder="1" applyAlignment="1">
      <alignment horizontal="center"/>
    </xf>
    <xf numFmtId="0" fontId="96" fillId="0" borderId="50" xfId="0" applyFont="1" applyBorder="1" applyAlignment="1">
      <alignment horizontal="center"/>
    </xf>
    <xf numFmtId="0" fontId="96" fillId="0" borderId="61" xfId="0" applyFont="1" applyBorder="1" applyAlignment="1">
      <alignment horizontal="center" vertical="center"/>
    </xf>
    <xf numFmtId="0" fontId="96" fillId="0" borderId="50" xfId="0" applyFont="1" applyBorder="1" applyAlignment="1">
      <alignment horizontal="center" vertical="center"/>
    </xf>
    <xf numFmtId="0" fontId="96" fillId="0" borderId="55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6" fillId="0" borderId="14" xfId="0" applyFont="1" applyBorder="1" applyAlignment="1">
      <alignment horizontal="center" vertical="center"/>
    </xf>
    <xf numFmtId="0" fontId="96" fillId="0" borderId="55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0" borderId="14" xfId="0" applyFont="1" applyBorder="1" applyAlignment="1">
      <alignment horizontal="center"/>
    </xf>
    <xf numFmtId="0" fontId="96" fillId="0" borderId="78" xfId="0" applyFont="1" applyBorder="1" applyAlignment="1">
      <alignment horizontal="center"/>
    </xf>
    <xf numFmtId="0" fontId="96" fillId="0" borderId="40" xfId="0" applyFont="1" applyBorder="1" applyAlignment="1">
      <alignment horizontal="center"/>
    </xf>
    <xf numFmtId="0" fontId="96" fillId="0" borderId="25" xfId="0" applyFont="1" applyBorder="1" applyAlignment="1">
      <alignment horizontal="center"/>
    </xf>
    <xf numFmtId="0" fontId="41" fillId="39" borderId="78" xfId="0" applyFont="1" applyFill="1" applyBorder="1" applyAlignment="1">
      <alignment horizontal="left" vertical="center"/>
    </xf>
    <xf numFmtId="0" fontId="41" fillId="39" borderId="40" xfId="0" applyFont="1" applyFill="1" applyBorder="1" applyAlignment="1">
      <alignment horizontal="left" vertical="center"/>
    </xf>
    <xf numFmtId="0" fontId="41" fillId="39" borderId="25" xfId="0" applyFont="1" applyFill="1" applyBorder="1" applyAlignment="1">
      <alignment horizontal="left" vertical="center"/>
    </xf>
    <xf numFmtId="0" fontId="96" fillId="0" borderId="82" xfId="0" applyFont="1" applyBorder="1" applyAlignment="1">
      <alignment horizontal="center"/>
    </xf>
    <xf numFmtId="0" fontId="45" fillId="0" borderId="89" xfId="0" applyFont="1" applyBorder="1" applyAlignment="1">
      <alignment horizontal="right" vertical="center"/>
    </xf>
    <xf numFmtId="0" fontId="45" fillId="0" borderId="69" xfId="0" applyFont="1" applyBorder="1" applyAlignment="1">
      <alignment horizontal="right" vertical="center"/>
    </xf>
    <xf numFmtId="0" fontId="51" fillId="0" borderId="0" xfId="0" applyFont="1" applyAlignment="1">
      <alignment horizontal="left"/>
    </xf>
    <xf numFmtId="0" fontId="96" fillId="0" borderId="59" xfId="0" applyFont="1" applyBorder="1" applyAlignment="1">
      <alignment horizontal="center"/>
    </xf>
    <xf numFmtId="0" fontId="96" fillId="0" borderId="74" xfId="0" applyFont="1" applyBorder="1" applyAlignment="1">
      <alignment/>
    </xf>
    <xf numFmtId="0" fontId="96" fillId="0" borderId="50" xfId="0" applyFont="1" applyBorder="1" applyAlignment="1">
      <alignment/>
    </xf>
    <xf numFmtId="0" fontId="96" fillId="0" borderId="61" xfId="0" applyFont="1" applyBorder="1" applyAlignment="1">
      <alignment/>
    </xf>
    <xf numFmtId="0" fontId="96" fillId="0" borderId="74" xfId="0" applyFont="1" applyBorder="1" applyAlignment="1">
      <alignment horizontal="center" vertical="center"/>
    </xf>
    <xf numFmtId="0" fontId="96" fillId="0" borderId="78" xfId="0" applyFont="1" applyFill="1" applyBorder="1" applyAlignment="1">
      <alignment horizontal="center"/>
    </xf>
    <xf numFmtId="0" fontId="96" fillId="0" borderId="40" xfId="0" applyFont="1" applyFill="1" applyBorder="1" applyAlignment="1">
      <alignment horizontal="center"/>
    </xf>
    <xf numFmtId="0" fontId="96" fillId="0" borderId="25" xfId="0" applyFont="1" applyFill="1" applyBorder="1" applyAlignment="1">
      <alignment horizontal="center"/>
    </xf>
    <xf numFmtId="0" fontId="96" fillId="0" borderId="55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96" fillId="0" borderId="74" xfId="0" applyFont="1" applyFill="1" applyBorder="1" applyAlignment="1">
      <alignment horizontal="center"/>
    </xf>
    <xf numFmtId="0" fontId="96" fillId="0" borderId="61" xfId="0" applyFont="1" applyFill="1" applyBorder="1" applyAlignment="1">
      <alignment horizontal="center"/>
    </xf>
    <xf numFmtId="0" fontId="96" fillId="0" borderId="50" xfId="0" applyFont="1" applyFill="1" applyBorder="1" applyAlignment="1">
      <alignment horizontal="center"/>
    </xf>
    <xf numFmtId="0" fontId="96" fillId="0" borderId="74" xfId="0" applyFont="1" applyFill="1" applyBorder="1" applyAlignment="1">
      <alignment horizontal="center" vertical="center"/>
    </xf>
    <xf numFmtId="0" fontId="96" fillId="0" borderId="61" xfId="0" applyFont="1" applyFill="1" applyBorder="1" applyAlignment="1">
      <alignment horizontal="center" vertical="center"/>
    </xf>
    <xf numFmtId="0" fontId="96" fillId="0" borderId="50" xfId="0" applyFont="1" applyFill="1" applyBorder="1" applyAlignment="1">
      <alignment horizontal="center" vertical="center"/>
    </xf>
    <xf numFmtId="0" fontId="96" fillId="0" borderId="55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74" xfId="0" applyFont="1" applyFill="1" applyBorder="1" applyAlignment="1">
      <alignment/>
    </xf>
    <xf numFmtId="0" fontId="96" fillId="0" borderId="50" xfId="0" applyFont="1" applyFill="1" applyBorder="1" applyAlignment="1">
      <alignment/>
    </xf>
    <xf numFmtId="0" fontId="40" fillId="0" borderId="6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77" fillId="0" borderId="56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77" fillId="0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54" fillId="0" borderId="57" xfId="0" applyFont="1" applyBorder="1" applyAlignment="1">
      <alignment horizontal="center"/>
    </xf>
    <xf numFmtId="0" fontId="27" fillId="33" borderId="56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1-02MEV ÖĞR SAY 02-03 KOTENJAN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36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D9D9D9"/>
        </patternFill>
      </fill>
    </dxf>
    <dxf/>
    <dxf>
      <fill>
        <patternFill>
          <bgColor theme="0" tint="-0.149959996342659"/>
        </patternFill>
      </fill>
    </dxf>
    <dxf/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1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75</xdr:row>
      <xdr:rowOff>28575</xdr:rowOff>
    </xdr:from>
    <xdr:to>
      <xdr:col>2</xdr:col>
      <xdr:colOff>4352925</xdr:colOff>
      <xdr:row>78</xdr:row>
      <xdr:rowOff>0</xdr:rowOff>
    </xdr:to>
    <xdr:sp>
      <xdr:nvSpPr>
        <xdr:cNvPr id="2" name="Line 15"/>
        <xdr:cNvSpPr>
          <a:spLocks/>
        </xdr:cNvSpPr>
      </xdr:nvSpPr>
      <xdr:spPr>
        <a:xfrm flipV="1">
          <a:off x="2057400" y="2711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47625</xdr:rowOff>
    </xdr:from>
    <xdr:to>
      <xdr:col>3</xdr:col>
      <xdr:colOff>0</xdr:colOff>
      <xdr:row>41</xdr:row>
      <xdr:rowOff>381000</xdr:rowOff>
    </xdr:to>
    <xdr:sp>
      <xdr:nvSpPr>
        <xdr:cNvPr id="3" name="Line 11"/>
        <xdr:cNvSpPr>
          <a:spLocks/>
        </xdr:cNvSpPr>
      </xdr:nvSpPr>
      <xdr:spPr>
        <a:xfrm flipV="1">
          <a:off x="2105025" y="1363027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111</xdr:row>
      <xdr:rowOff>76200</xdr:rowOff>
    </xdr:from>
    <xdr:to>
      <xdr:col>2</xdr:col>
      <xdr:colOff>4343400</xdr:colOff>
      <xdr:row>114</xdr:row>
      <xdr:rowOff>0</xdr:rowOff>
    </xdr:to>
    <xdr:sp>
      <xdr:nvSpPr>
        <xdr:cNvPr id="4" name="Line 15"/>
        <xdr:cNvSpPr>
          <a:spLocks/>
        </xdr:cNvSpPr>
      </xdr:nvSpPr>
      <xdr:spPr>
        <a:xfrm flipV="1">
          <a:off x="2057400" y="4059555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9525</xdr:rowOff>
    </xdr:from>
    <xdr:to>
      <xdr:col>3</xdr:col>
      <xdr:colOff>28575</xdr:colOff>
      <xdr:row>141</xdr:row>
      <xdr:rowOff>352425</xdr:rowOff>
    </xdr:to>
    <xdr:sp>
      <xdr:nvSpPr>
        <xdr:cNvPr id="5" name="Line 15"/>
        <xdr:cNvSpPr>
          <a:spLocks/>
        </xdr:cNvSpPr>
      </xdr:nvSpPr>
      <xdr:spPr>
        <a:xfrm flipV="1">
          <a:off x="2133600" y="50987325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1971675</xdr:colOff>
      <xdr:row>3</xdr:row>
      <xdr:rowOff>38100</xdr:rowOff>
    </xdr:from>
    <xdr:to>
      <xdr:col>3</xdr:col>
      <xdr:colOff>28575</xdr:colOff>
      <xdr:row>5</xdr:row>
      <xdr:rowOff>314325</xdr:rowOff>
    </xdr:to>
    <xdr:sp>
      <xdr:nvSpPr>
        <xdr:cNvPr id="6" name="Line 11"/>
        <xdr:cNvSpPr>
          <a:spLocks/>
        </xdr:cNvSpPr>
      </xdr:nvSpPr>
      <xdr:spPr>
        <a:xfrm flipV="1">
          <a:off x="2095500" y="981075"/>
          <a:ext cx="4848225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47625</xdr:rowOff>
    </xdr:from>
    <xdr:to>
      <xdr:col>3</xdr:col>
      <xdr:colOff>0</xdr:colOff>
      <xdr:row>41</xdr:row>
      <xdr:rowOff>381000</xdr:rowOff>
    </xdr:to>
    <xdr:sp>
      <xdr:nvSpPr>
        <xdr:cNvPr id="7" name="Line 11"/>
        <xdr:cNvSpPr>
          <a:spLocks/>
        </xdr:cNvSpPr>
      </xdr:nvSpPr>
      <xdr:spPr>
        <a:xfrm flipV="1">
          <a:off x="2105025" y="13630275"/>
          <a:ext cx="48101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75</xdr:row>
      <xdr:rowOff>28575</xdr:rowOff>
    </xdr:from>
    <xdr:to>
      <xdr:col>2</xdr:col>
      <xdr:colOff>4352925</xdr:colOff>
      <xdr:row>78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2057400" y="27117675"/>
          <a:ext cx="440055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1933575</xdr:colOff>
      <xdr:row>111</xdr:row>
      <xdr:rowOff>76200</xdr:rowOff>
    </xdr:from>
    <xdr:to>
      <xdr:col>2</xdr:col>
      <xdr:colOff>4343400</xdr:colOff>
      <xdr:row>114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2057400" y="40595550"/>
          <a:ext cx="43910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28575</xdr:colOff>
      <xdr:row>139</xdr:row>
      <xdr:rowOff>9525</xdr:rowOff>
    </xdr:from>
    <xdr:to>
      <xdr:col>3</xdr:col>
      <xdr:colOff>28575</xdr:colOff>
      <xdr:row>141</xdr:row>
      <xdr:rowOff>352425</xdr:rowOff>
    </xdr:to>
    <xdr:sp>
      <xdr:nvSpPr>
        <xdr:cNvPr id="10" name="Line 15"/>
        <xdr:cNvSpPr>
          <a:spLocks/>
        </xdr:cNvSpPr>
      </xdr:nvSpPr>
      <xdr:spPr>
        <a:xfrm flipV="1">
          <a:off x="2133600" y="50987325"/>
          <a:ext cx="481012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2"/>
  <sheetViews>
    <sheetView tabSelected="1" zoomScale="115" zoomScaleNormal="115" zoomScalePageLayoutView="0" workbookViewId="0" topLeftCell="B1">
      <pane ySplit="7" topLeftCell="A8" activePane="bottomLeft" state="frozen"/>
      <selection pane="topLeft" activeCell="B1" sqref="B1"/>
      <selection pane="bottomLeft" activeCell="I94" sqref="I94"/>
    </sheetView>
  </sheetViews>
  <sheetFormatPr defaultColWidth="9.00390625" defaultRowHeight="12.75"/>
  <cols>
    <col min="1" max="1" width="0.12890625" style="0" hidden="1" customWidth="1"/>
    <col min="2" max="2" width="39.375" style="0" customWidth="1"/>
    <col min="3" max="3" width="36.75390625" style="0" customWidth="1"/>
    <col min="4" max="5" width="7.875" style="0" customWidth="1"/>
    <col min="6" max="6" width="7.75390625" style="0" customWidth="1"/>
    <col min="7" max="8" width="6.375" style="0" bestFit="1" customWidth="1"/>
    <col min="9" max="9" width="9.00390625" style="0" bestFit="1" customWidth="1"/>
    <col min="10" max="10" width="6.375" style="0" bestFit="1" customWidth="1"/>
    <col min="11" max="11" width="6.125" style="0" customWidth="1"/>
    <col min="12" max="12" width="6.875" style="0" bestFit="1" customWidth="1"/>
    <col min="13" max="15" width="7.75390625" style="0" customWidth="1"/>
  </cols>
  <sheetData>
    <row r="1" ht="12.75">
      <c r="A1" s="1"/>
    </row>
    <row r="2" spans="1:15" ht="15.75">
      <c r="A2" s="1"/>
      <c r="B2" s="761" t="s">
        <v>10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</row>
    <row r="3" spans="1:15" ht="15.75">
      <c r="A3" s="1"/>
      <c r="B3" s="761" t="s">
        <v>0</v>
      </c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</row>
    <row r="4" spans="1:15" s="2" customFormat="1" ht="21.75" customHeight="1">
      <c r="A4" s="3"/>
      <c r="B4" s="761" t="s">
        <v>334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</row>
    <row r="5" spans="1:15" s="2" customFormat="1" ht="10.5" customHeight="1" thickBot="1">
      <c r="A5" s="3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2:15" ht="18.75" customHeight="1" thickBot="1">
      <c r="B6" s="768" t="s">
        <v>33</v>
      </c>
      <c r="C6" s="768" t="s">
        <v>1</v>
      </c>
      <c r="D6" s="762" t="s">
        <v>2</v>
      </c>
      <c r="E6" s="763"/>
      <c r="F6" s="764"/>
      <c r="G6" s="762" t="s">
        <v>3</v>
      </c>
      <c r="H6" s="763"/>
      <c r="I6" s="763"/>
      <c r="J6" s="770" t="s">
        <v>250</v>
      </c>
      <c r="K6" s="771"/>
      <c r="L6" s="772"/>
      <c r="M6" s="765" t="s">
        <v>4</v>
      </c>
      <c r="N6" s="766"/>
      <c r="O6" s="767"/>
    </row>
    <row r="7" spans="2:15" ht="18" customHeight="1" thickBot="1">
      <c r="B7" s="769"/>
      <c r="C7" s="769"/>
      <c r="D7" s="10" t="s">
        <v>5</v>
      </c>
      <c r="E7" s="11" t="s">
        <v>6</v>
      </c>
      <c r="F7" s="5" t="s">
        <v>7</v>
      </c>
      <c r="G7" s="10" t="s">
        <v>5</v>
      </c>
      <c r="H7" s="11" t="s">
        <v>6</v>
      </c>
      <c r="I7" s="5" t="s">
        <v>7</v>
      </c>
      <c r="J7" s="195" t="s">
        <v>5</v>
      </c>
      <c r="K7" s="196" t="s">
        <v>6</v>
      </c>
      <c r="L7" s="197" t="s">
        <v>7</v>
      </c>
      <c r="M7" s="165" t="s">
        <v>5</v>
      </c>
      <c r="N7" s="164" t="s">
        <v>6</v>
      </c>
      <c r="O7" s="166" t="s">
        <v>7</v>
      </c>
    </row>
    <row r="8" spans="2:15" ht="19.5" customHeight="1" thickBot="1">
      <c r="B8" s="239" t="s">
        <v>37</v>
      </c>
      <c r="C8" s="468" t="s">
        <v>38</v>
      </c>
      <c r="D8" s="232">
        <v>87</v>
      </c>
      <c r="E8" s="334">
        <v>87</v>
      </c>
      <c r="F8" s="147">
        <f aca="true" t="shared" si="0" ref="F8:F15">SUM(D8:E8)</f>
        <v>174</v>
      </c>
      <c r="G8" s="232"/>
      <c r="H8" s="233"/>
      <c r="I8" s="233"/>
      <c r="J8" s="232"/>
      <c r="K8" s="233"/>
      <c r="L8" s="233"/>
      <c r="M8" s="170">
        <f>+D8</f>
        <v>87</v>
      </c>
      <c r="N8" s="171">
        <f>+E8</f>
        <v>87</v>
      </c>
      <c r="O8" s="335">
        <f>SUM(M8:N8)</f>
        <v>174</v>
      </c>
    </row>
    <row r="9" spans="2:15" ht="19.5" customHeight="1" thickBot="1">
      <c r="B9" s="240" t="s">
        <v>39</v>
      </c>
      <c r="C9" s="469" t="s">
        <v>40</v>
      </c>
      <c r="D9" s="232">
        <v>60</v>
      </c>
      <c r="E9" s="233">
        <v>44</v>
      </c>
      <c r="F9" s="336">
        <f t="shared" si="0"/>
        <v>104</v>
      </c>
      <c r="G9" s="232"/>
      <c r="H9" s="233"/>
      <c r="I9" s="233"/>
      <c r="J9" s="232"/>
      <c r="K9" s="389"/>
      <c r="L9" s="389"/>
      <c r="M9" s="170">
        <f>+D9</f>
        <v>60</v>
      </c>
      <c r="N9" s="171">
        <f>+E9</f>
        <v>44</v>
      </c>
      <c r="O9" s="335">
        <f>SUM(M9:N9)</f>
        <v>104</v>
      </c>
    </row>
    <row r="10" spans="2:15" ht="12.75" customHeight="1">
      <c r="B10" s="241"/>
      <c r="C10" s="337" t="s">
        <v>41</v>
      </c>
      <c r="D10" s="17">
        <v>44</v>
      </c>
      <c r="E10" s="231">
        <v>8</v>
      </c>
      <c r="F10" s="338">
        <f t="shared" si="0"/>
        <v>52</v>
      </c>
      <c r="G10" s="30">
        <v>1</v>
      </c>
      <c r="H10" s="342"/>
      <c r="I10" s="344">
        <f aca="true" t="shared" si="1" ref="I10:I17">SUM(G10:H10)</f>
        <v>1</v>
      </c>
      <c r="J10" s="519"/>
      <c r="K10" s="520"/>
      <c r="L10" s="521"/>
      <c r="M10" s="17">
        <f aca="true" t="shared" si="2" ref="M10:N15">+D10+G10</f>
        <v>45</v>
      </c>
      <c r="N10" s="18">
        <f t="shared" si="2"/>
        <v>8</v>
      </c>
      <c r="O10" s="340">
        <f>SUM(M10:N10)</f>
        <v>53</v>
      </c>
    </row>
    <row r="11" spans="2:15" ht="12.75" customHeight="1">
      <c r="B11" s="242"/>
      <c r="C11" s="341" t="s">
        <v>42</v>
      </c>
      <c r="D11" s="30">
        <v>27</v>
      </c>
      <c r="E11" s="342">
        <v>39</v>
      </c>
      <c r="F11" s="343">
        <f t="shared" si="0"/>
        <v>66</v>
      </c>
      <c r="G11" s="30"/>
      <c r="H11" s="342">
        <v>1</v>
      </c>
      <c r="I11" s="344">
        <f t="shared" si="1"/>
        <v>1</v>
      </c>
      <c r="J11" s="522"/>
      <c r="K11" s="523"/>
      <c r="L11" s="524"/>
      <c r="M11" s="30">
        <f t="shared" si="2"/>
        <v>27</v>
      </c>
      <c r="N11" s="31">
        <f t="shared" si="2"/>
        <v>40</v>
      </c>
      <c r="O11" s="345">
        <f aca="true" t="shared" si="3" ref="O11:O78">SUM(M11:N11)</f>
        <v>67</v>
      </c>
    </row>
    <row r="12" spans="2:15" ht="12.75" customHeight="1">
      <c r="B12" s="242"/>
      <c r="C12" s="346" t="s">
        <v>147</v>
      </c>
      <c r="D12" s="30">
        <v>10</v>
      </c>
      <c r="E12" s="342"/>
      <c r="F12" s="343">
        <f t="shared" si="0"/>
        <v>10</v>
      </c>
      <c r="G12" s="522"/>
      <c r="H12" s="342"/>
      <c r="I12" s="344"/>
      <c r="J12" s="522"/>
      <c r="K12" s="523"/>
      <c r="L12" s="524"/>
      <c r="M12" s="30">
        <f t="shared" si="2"/>
        <v>10</v>
      </c>
      <c r="N12" s="31">
        <f t="shared" si="2"/>
        <v>0</v>
      </c>
      <c r="O12" s="345">
        <f t="shared" si="3"/>
        <v>10</v>
      </c>
    </row>
    <row r="13" spans="2:15" ht="12.75" customHeight="1">
      <c r="B13" s="242"/>
      <c r="C13" s="346" t="s">
        <v>326</v>
      </c>
      <c r="D13" s="30">
        <v>1</v>
      </c>
      <c r="E13" s="342"/>
      <c r="F13" s="343">
        <f t="shared" si="0"/>
        <v>1</v>
      </c>
      <c r="G13" s="522"/>
      <c r="H13" s="342"/>
      <c r="I13" s="344"/>
      <c r="J13" s="522"/>
      <c r="K13" s="523"/>
      <c r="L13" s="524"/>
      <c r="M13" s="30">
        <v>1</v>
      </c>
      <c r="N13" s="31"/>
      <c r="O13" s="345">
        <v>1</v>
      </c>
    </row>
    <row r="14" spans="2:15" ht="12.75" customHeight="1">
      <c r="B14" s="242"/>
      <c r="C14" s="347" t="s">
        <v>43</v>
      </c>
      <c r="D14" s="17">
        <v>68</v>
      </c>
      <c r="E14" s="231">
        <v>11</v>
      </c>
      <c r="F14" s="338">
        <f t="shared" si="0"/>
        <v>79</v>
      </c>
      <c r="G14" s="17">
        <v>1</v>
      </c>
      <c r="H14" s="231">
        <v>1</v>
      </c>
      <c r="I14" s="339">
        <f t="shared" si="1"/>
        <v>2</v>
      </c>
      <c r="J14" s="522"/>
      <c r="K14" s="523"/>
      <c r="L14" s="524"/>
      <c r="M14" s="17">
        <f t="shared" si="2"/>
        <v>69</v>
      </c>
      <c r="N14" s="18">
        <f t="shared" si="2"/>
        <v>12</v>
      </c>
      <c r="O14" s="340">
        <f t="shared" si="3"/>
        <v>81</v>
      </c>
    </row>
    <row r="15" spans="2:15" ht="12.75" customHeight="1">
      <c r="B15" s="242"/>
      <c r="C15" s="347" t="s">
        <v>44</v>
      </c>
      <c r="D15" s="17"/>
      <c r="E15" s="231">
        <v>2</v>
      </c>
      <c r="F15" s="338">
        <f t="shared" si="0"/>
        <v>2</v>
      </c>
      <c r="G15" s="17"/>
      <c r="H15" s="231"/>
      <c r="I15" s="339"/>
      <c r="J15" s="522"/>
      <c r="K15" s="523"/>
      <c r="L15" s="524"/>
      <c r="M15" s="17"/>
      <c r="N15" s="18">
        <f t="shared" si="2"/>
        <v>2</v>
      </c>
      <c r="O15" s="340">
        <v>2</v>
      </c>
    </row>
    <row r="16" spans="2:15" ht="15">
      <c r="B16" s="243" t="s">
        <v>45</v>
      </c>
      <c r="C16" s="347" t="s">
        <v>46</v>
      </c>
      <c r="D16" s="17">
        <v>21</v>
      </c>
      <c r="E16" s="231">
        <v>8</v>
      </c>
      <c r="F16" s="338">
        <f aca="true" t="shared" si="4" ref="F16:F22">SUM(D16:E16)</f>
        <v>29</v>
      </c>
      <c r="G16" s="17">
        <v>1</v>
      </c>
      <c r="H16" s="231">
        <v>1</v>
      </c>
      <c r="I16" s="339">
        <f t="shared" si="1"/>
        <v>2</v>
      </c>
      <c r="J16" s="522"/>
      <c r="K16" s="523"/>
      <c r="L16" s="524"/>
      <c r="M16" s="17">
        <f aca="true" t="shared" si="5" ref="M16:N22">+D16+G16</f>
        <v>22</v>
      </c>
      <c r="N16" s="18">
        <f t="shared" si="5"/>
        <v>9</v>
      </c>
      <c r="O16" s="340">
        <f t="shared" si="3"/>
        <v>31</v>
      </c>
    </row>
    <row r="17" spans="2:15" ht="12.75" customHeight="1">
      <c r="B17" s="242"/>
      <c r="C17" s="347" t="s">
        <v>47</v>
      </c>
      <c r="D17" s="17">
        <v>78</v>
      </c>
      <c r="E17" s="231">
        <v>14</v>
      </c>
      <c r="F17" s="338">
        <f t="shared" si="4"/>
        <v>92</v>
      </c>
      <c r="G17" s="17"/>
      <c r="H17" s="231">
        <v>1</v>
      </c>
      <c r="I17" s="339">
        <f t="shared" si="1"/>
        <v>1</v>
      </c>
      <c r="J17" s="522"/>
      <c r="K17" s="523"/>
      <c r="L17" s="524"/>
      <c r="M17" s="17">
        <f t="shared" si="5"/>
        <v>78</v>
      </c>
      <c r="N17" s="18">
        <f t="shared" si="5"/>
        <v>15</v>
      </c>
      <c r="O17" s="340">
        <f t="shared" si="3"/>
        <v>93</v>
      </c>
    </row>
    <row r="18" spans="2:15" ht="12.75" customHeight="1">
      <c r="B18" s="243" t="s">
        <v>25</v>
      </c>
      <c r="C18" s="347" t="s">
        <v>262</v>
      </c>
      <c r="D18" s="17">
        <v>2</v>
      </c>
      <c r="E18" s="231"/>
      <c r="F18" s="338">
        <f t="shared" si="4"/>
        <v>2</v>
      </c>
      <c r="G18" s="17"/>
      <c r="H18" s="231"/>
      <c r="I18" s="339"/>
      <c r="J18" s="522"/>
      <c r="K18" s="523"/>
      <c r="L18" s="524"/>
      <c r="M18" s="17">
        <f t="shared" si="5"/>
        <v>2</v>
      </c>
      <c r="N18" s="18">
        <f t="shared" si="5"/>
        <v>0</v>
      </c>
      <c r="O18" s="340">
        <f t="shared" si="3"/>
        <v>2</v>
      </c>
    </row>
    <row r="19" spans="2:15" ht="12.75" customHeight="1">
      <c r="B19" s="242"/>
      <c r="C19" s="347" t="s">
        <v>48</v>
      </c>
      <c r="D19" s="17">
        <v>70</v>
      </c>
      <c r="E19" s="231">
        <v>19</v>
      </c>
      <c r="F19" s="338">
        <f t="shared" si="4"/>
        <v>89</v>
      </c>
      <c r="G19" s="17"/>
      <c r="H19" s="231">
        <v>1</v>
      </c>
      <c r="I19" s="339">
        <f>SUM(G19:H19)</f>
        <v>1</v>
      </c>
      <c r="J19" s="522"/>
      <c r="K19" s="523"/>
      <c r="L19" s="524"/>
      <c r="M19" s="17">
        <f t="shared" si="5"/>
        <v>70</v>
      </c>
      <c r="N19" s="18">
        <f t="shared" si="5"/>
        <v>20</v>
      </c>
      <c r="O19" s="340">
        <f t="shared" si="3"/>
        <v>90</v>
      </c>
    </row>
    <row r="20" spans="2:15" ht="15">
      <c r="B20" s="243"/>
      <c r="C20" s="347" t="s">
        <v>49</v>
      </c>
      <c r="D20" s="17">
        <v>28</v>
      </c>
      <c r="E20" s="231">
        <v>19</v>
      </c>
      <c r="F20" s="338">
        <f t="shared" si="4"/>
        <v>47</v>
      </c>
      <c r="G20" s="17"/>
      <c r="H20" s="231"/>
      <c r="I20" s="339"/>
      <c r="J20" s="522"/>
      <c r="K20" s="523"/>
      <c r="L20" s="524"/>
      <c r="M20" s="17">
        <f t="shared" si="5"/>
        <v>28</v>
      </c>
      <c r="N20" s="18">
        <f t="shared" si="5"/>
        <v>19</v>
      </c>
      <c r="O20" s="340">
        <f t="shared" si="3"/>
        <v>47</v>
      </c>
    </row>
    <row r="21" spans="2:15" ht="15">
      <c r="B21" s="243"/>
      <c r="C21" s="347" t="s">
        <v>274</v>
      </c>
      <c r="D21" s="17">
        <v>4</v>
      </c>
      <c r="E21" s="231"/>
      <c r="F21" s="338">
        <f t="shared" si="4"/>
        <v>4</v>
      </c>
      <c r="G21" s="522"/>
      <c r="H21" s="231"/>
      <c r="I21" s="339"/>
      <c r="J21" s="522"/>
      <c r="K21" s="523"/>
      <c r="L21" s="524"/>
      <c r="M21" s="17">
        <f t="shared" si="5"/>
        <v>4</v>
      </c>
      <c r="N21" s="18">
        <f t="shared" si="5"/>
        <v>0</v>
      </c>
      <c r="O21" s="340">
        <f t="shared" si="3"/>
        <v>4</v>
      </c>
    </row>
    <row r="22" spans="2:15" ht="15">
      <c r="B22" s="243"/>
      <c r="C22" s="347" t="s">
        <v>148</v>
      </c>
      <c r="D22" s="17">
        <v>13</v>
      </c>
      <c r="E22" s="231">
        <v>4</v>
      </c>
      <c r="F22" s="338">
        <f t="shared" si="4"/>
        <v>17</v>
      </c>
      <c r="G22" s="522"/>
      <c r="H22" s="231"/>
      <c r="I22" s="135"/>
      <c r="J22" s="522"/>
      <c r="K22" s="523"/>
      <c r="L22" s="524"/>
      <c r="M22" s="17">
        <f t="shared" si="5"/>
        <v>13</v>
      </c>
      <c r="N22" s="18">
        <f t="shared" si="5"/>
        <v>4</v>
      </c>
      <c r="O22" s="340">
        <f t="shared" si="3"/>
        <v>17</v>
      </c>
    </row>
    <row r="23" spans="2:15" ht="12.75" customHeight="1">
      <c r="B23" s="242"/>
      <c r="C23" s="347" t="s">
        <v>24</v>
      </c>
      <c r="D23" s="17">
        <v>22</v>
      </c>
      <c r="E23" s="231">
        <v>13</v>
      </c>
      <c r="F23" s="338">
        <f aca="true" t="shared" si="6" ref="F23:F79">SUM(D23:E23)</f>
        <v>35</v>
      </c>
      <c r="G23" s="522"/>
      <c r="H23" s="523"/>
      <c r="I23" s="524"/>
      <c r="J23" s="522"/>
      <c r="K23" s="523"/>
      <c r="L23" s="524"/>
      <c r="M23" s="17">
        <f>+D23</f>
        <v>22</v>
      </c>
      <c r="N23" s="18">
        <f>+E23</f>
        <v>13</v>
      </c>
      <c r="O23" s="340">
        <f t="shared" si="3"/>
        <v>35</v>
      </c>
    </row>
    <row r="24" spans="2:15" ht="12.75" customHeight="1">
      <c r="B24" s="242"/>
      <c r="C24" s="347" t="s">
        <v>50</v>
      </c>
      <c r="D24" s="17">
        <v>68</v>
      </c>
      <c r="E24" s="231">
        <v>5</v>
      </c>
      <c r="F24" s="338">
        <f t="shared" si="6"/>
        <v>73</v>
      </c>
      <c r="G24" s="17">
        <v>6</v>
      </c>
      <c r="H24" s="231">
        <v>2</v>
      </c>
      <c r="I24" s="339">
        <f>SUM(G24:H24)</f>
        <v>8</v>
      </c>
      <c r="J24" s="522"/>
      <c r="K24" s="523"/>
      <c r="L24" s="524"/>
      <c r="M24" s="17">
        <f aca="true" t="shared" si="7" ref="M24:N32">+D24+G24</f>
        <v>74</v>
      </c>
      <c r="N24" s="18">
        <f t="shared" si="7"/>
        <v>7</v>
      </c>
      <c r="O24" s="340">
        <f t="shared" si="3"/>
        <v>81</v>
      </c>
    </row>
    <row r="25" spans="2:15" ht="12.75" customHeight="1">
      <c r="B25" s="242"/>
      <c r="C25" s="347" t="s">
        <v>263</v>
      </c>
      <c r="D25" s="17">
        <v>1</v>
      </c>
      <c r="E25" s="231">
        <v>2</v>
      </c>
      <c r="F25" s="338">
        <f t="shared" si="6"/>
        <v>3</v>
      </c>
      <c r="G25" s="522"/>
      <c r="H25" s="523"/>
      <c r="I25" s="524"/>
      <c r="J25" s="522"/>
      <c r="K25" s="523"/>
      <c r="L25" s="524"/>
      <c r="M25" s="17">
        <f t="shared" si="7"/>
        <v>1</v>
      </c>
      <c r="N25" s="18">
        <f t="shared" si="7"/>
        <v>2</v>
      </c>
      <c r="O25" s="340">
        <f t="shared" si="3"/>
        <v>3</v>
      </c>
    </row>
    <row r="26" spans="2:15" ht="12.75" customHeight="1">
      <c r="B26" s="242"/>
      <c r="C26" s="347" t="s">
        <v>264</v>
      </c>
      <c r="D26" s="17">
        <v>1</v>
      </c>
      <c r="E26" s="231">
        <v>2</v>
      </c>
      <c r="F26" s="338">
        <f t="shared" si="6"/>
        <v>3</v>
      </c>
      <c r="G26" s="522"/>
      <c r="H26" s="523"/>
      <c r="I26" s="524"/>
      <c r="J26" s="522"/>
      <c r="K26" s="523"/>
      <c r="L26" s="524"/>
      <c r="M26" s="17">
        <f t="shared" si="7"/>
        <v>1</v>
      </c>
      <c r="N26" s="18">
        <f t="shared" si="7"/>
        <v>2</v>
      </c>
      <c r="O26" s="340">
        <f t="shared" si="3"/>
        <v>3</v>
      </c>
    </row>
    <row r="27" spans="2:15" ht="12.75" customHeight="1">
      <c r="B27" s="242"/>
      <c r="C27" s="347" t="s">
        <v>265</v>
      </c>
      <c r="D27" s="17">
        <v>2</v>
      </c>
      <c r="E27" s="231"/>
      <c r="F27" s="338">
        <f t="shared" si="6"/>
        <v>2</v>
      </c>
      <c r="G27" s="522"/>
      <c r="H27" s="523"/>
      <c r="I27" s="524"/>
      <c r="J27" s="522"/>
      <c r="K27" s="523"/>
      <c r="L27" s="524"/>
      <c r="M27" s="17">
        <f t="shared" si="7"/>
        <v>2</v>
      </c>
      <c r="N27" s="18">
        <f t="shared" si="7"/>
        <v>0</v>
      </c>
      <c r="O27" s="340">
        <f t="shared" si="3"/>
        <v>2</v>
      </c>
    </row>
    <row r="28" spans="2:15" ht="12.75" customHeight="1">
      <c r="B28" s="242"/>
      <c r="C28" s="347" t="s">
        <v>266</v>
      </c>
      <c r="D28" s="17">
        <v>1</v>
      </c>
      <c r="E28" s="231">
        <v>1</v>
      </c>
      <c r="F28" s="338">
        <f t="shared" si="6"/>
        <v>2</v>
      </c>
      <c r="G28" s="522"/>
      <c r="H28" s="523"/>
      <c r="I28" s="524"/>
      <c r="J28" s="522"/>
      <c r="K28" s="523"/>
      <c r="L28" s="524"/>
      <c r="M28" s="17">
        <f t="shared" si="7"/>
        <v>1</v>
      </c>
      <c r="N28" s="18">
        <f t="shared" si="7"/>
        <v>1</v>
      </c>
      <c r="O28" s="340">
        <f t="shared" si="3"/>
        <v>2</v>
      </c>
    </row>
    <row r="29" spans="2:15" ht="12.75" customHeight="1">
      <c r="B29" s="242"/>
      <c r="C29" s="347" t="s">
        <v>51</v>
      </c>
      <c r="D29" s="17">
        <v>44</v>
      </c>
      <c r="E29" s="231">
        <v>27</v>
      </c>
      <c r="F29" s="338">
        <f t="shared" si="6"/>
        <v>71</v>
      </c>
      <c r="G29" s="17">
        <v>1</v>
      </c>
      <c r="H29" s="231">
        <v>2</v>
      </c>
      <c r="I29" s="339">
        <f aca="true" t="shared" si="8" ref="I29:I34">SUM(G29:H29)</f>
        <v>3</v>
      </c>
      <c r="J29" s="522"/>
      <c r="K29" s="523"/>
      <c r="L29" s="524"/>
      <c r="M29" s="17">
        <f t="shared" si="7"/>
        <v>45</v>
      </c>
      <c r="N29" s="18">
        <f t="shared" si="7"/>
        <v>29</v>
      </c>
      <c r="O29" s="340">
        <f t="shared" si="3"/>
        <v>74</v>
      </c>
    </row>
    <row r="30" spans="2:15" ht="12.75" customHeight="1">
      <c r="B30" s="242"/>
      <c r="C30" s="347" t="s">
        <v>23</v>
      </c>
      <c r="D30" s="17">
        <v>39</v>
      </c>
      <c r="E30" s="231">
        <v>17</v>
      </c>
      <c r="F30" s="338">
        <f t="shared" si="6"/>
        <v>56</v>
      </c>
      <c r="G30" s="17"/>
      <c r="H30" s="231">
        <v>1</v>
      </c>
      <c r="I30" s="339">
        <f t="shared" si="8"/>
        <v>1</v>
      </c>
      <c r="J30" s="522"/>
      <c r="K30" s="523"/>
      <c r="L30" s="524"/>
      <c r="M30" s="17">
        <f t="shared" si="7"/>
        <v>39</v>
      </c>
      <c r="N30" s="18">
        <f t="shared" si="7"/>
        <v>18</v>
      </c>
      <c r="O30" s="340">
        <f t="shared" si="3"/>
        <v>57</v>
      </c>
    </row>
    <row r="31" spans="2:15" ht="12.75" customHeight="1">
      <c r="B31" s="242"/>
      <c r="C31" s="347" t="s">
        <v>52</v>
      </c>
      <c r="D31" s="17">
        <v>75</v>
      </c>
      <c r="E31" s="231">
        <v>25</v>
      </c>
      <c r="F31" s="338">
        <f t="shared" si="6"/>
        <v>100</v>
      </c>
      <c r="G31" s="17"/>
      <c r="H31" s="231"/>
      <c r="I31" s="339"/>
      <c r="J31" s="522"/>
      <c r="K31" s="523"/>
      <c r="L31" s="524"/>
      <c r="M31" s="17">
        <f t="shared" si="7"/>
        <v>75</v>
      </c>
      <c r="N31" s="18">
        <f t="shared" si="7"/>
        <v>25</v>
      </c>
      <c r="O31" s="340">
        <f t="shared" si="3"/>
        <v>100</v>
      </c>
    </row>
    <row r="32" spans="2:15" ht="12.75" customHeight="1">
      <c r="B32" s="242"/>
      <c r="C32" s="347" t="s">
        <v>53</v>
      </c>
      <c r="D32" s="17">
        <v>26</v>
      </c>
      <c r="E32" s="231">
        <v>29</v>
      </c>
      <c r="F32" s="338">
        <f t="shared" si="6"/>
        <v>55</v>
      </c>
      <c r="G32" s="17"/>
      <c r="H32" s="231"/>
      <c r="I32" s="339"/>
      <c r="J32" s="522"/>
      <c r="K32" s="523"/>
      <c r="L32" s="524"/>
      <c r="M32" s="17">
        <f t="shared" si="7"/>
        <v>26</v>
      </c>
      <c r="N32" s="18">
        <f t="shared" si="7"/>
        <v>29</v>
      </c>
      <c r="O32" s="340">
        <f t="shared" si="3"/>
        <v>55</v>
      </c>
    </row>
    <row r="33" spans="2:15" ht="12.75" customHeight="1">
      <c r="B33" s="242"/>
      <c r="C33" s="347" t="s">
        <v>54</v>
      </c>
      <c r="D33" s="17">
        <v>43</v>
      </c>
      <c r="E33" s="231">
        <v>21</v>
      </c>
      <c r="F33" s="338">
        <f t="shared" si="6"/>
        <v>64</v>
      </c>
      <c r="G33" s="17"/>
      <c r="H33" s="523"/>
      <c r="I33" s="339"/>
      <c r="J33" s="522"/>
      <c r="K33" s="523"/>
      <c r="L33" s="524"/>
      <c r="M33" s="17">
        <f>+D33+G33</f>
        <v>43</v>
      </c>
      <c r="N33" s="18">
        <f>+E33+H33</f>
        <v>21</v>
      </c>
      <c r="O33" s="340">
        <f t="shared" si="3"/>
        <v>64</v>
      </c>
    </row>
    <row r="34" spans="2:15" ht="12.75" customHeight="1" thickBot="1">
      <c r="B34" s="242"/>
      <c r="C34" s="347" t="s">
        <v>55</v>
      </c>
      <c r="D34" s="17">
        <v>31</v>
      </c>
      <c r="E34" s="231">
        <v>27</v>
      </c>
      <c r="F34" s="338">
        <f t="shared" si="6"/>
        <v>58</v>
      </c>
      <c r="G34" s="17"/>
      <c r="H34" s="231">
        <v>1</v>
      </c>
      <c r="I34" s="339">
        <f t="shared" si="8"/>
        <v>1</v>
      </c>
      <c r="J34" s="522"/>
      <c r="K34" s="523"/>
      <c r="L34" s="524"/>
      <c r="M34" s="17">
        <f>+D34+G34</f>
        <v>31</v>
      </c>
      <c r="N34" s="18">
        <f>+E34+H34</f>
        <v>28</v>
      </c>
      <c r="O34" s="340">
        <f t="shared" si="3"/>
        <v>59</v>
      </c>
    </row>
    <row r="35" spans="2:15" ht="15" thickBot="1">
      <c r="B35" s="244"/>
      <c r="C35" s="349" t="s">
        <v>28</v>
      </c>
      <c r="D35" s="232">
        <f>SUM(D10:D34)</f>
        <v>719</v>
      </c>
      <c r="E35" s="232">
        <f aca="true" t="shared" si="9" ref="E35:O35">SUM(E10:E34)</f>
        <v>293</v>
      </c>
      <c r="F35" s="232">
        <f t="shared" si="9"/>
        <v>1012</v>
      </c>
      <c r="G35" s="232">
        <f t="shared" si="9"/>
        <v>10</v>
      </c>
      <c r="H35" s="232">
        <f t="shared" si="9"/>
        <v>11</v>
      </c>
      <c r="I35" s="232">
        <f t="shared" si="9"/>
        <v>21</v>
      </c>
      <c r="J35" s="232"/>
      <c r="K35" s="232"/>
      <c r="L35" s="232"/>
      <c r="M35" s="715">
        <f t="shared" si="9"/>
        <v>729</v>
      </c>
      <c r="N35" s="715">
        <f t="shared" si="9"/>
        <v>304</v>
      </c>
      <c r="O35" s="715">
        <f t="shared" si="9"/>
        <v>1033</v>
      </c>
    </row>
    <row r="36" spans="2:15" ht="14.25">
      <c r="B36" s="245"/>
      <c r="C36" s="350" t="s">
        <v>56</v>
      </c>
      <c r="D36" s="69">
        <v>14</v>
      </c>
      <c r="E36" s="351">
        <v>11</v>
      </c>
      <c r="F36" s="352">
        <f>SUM(D36:E36)</f>
        <v>25</v>
      </c>
      <c r="G36" s="519"/>
      <c r="H36" s="520"/>
      <c r="I36" s="521"/>
      <c r="J36" s="519"/>
      <c r="K36" s="520"/>
      <c r="L36" s="521"/>
      <c r="M36" s="69">
        <f>+D36</f>
        <v>14</v>
      </c>
      <c r="N36" s="70">
        <f>+E36</f>
        <v>11</v>
      </c>
      <c r="O36" s="348">
        <f>SUM(M36:N36)</f>
        <v>25</v>
      </c>
    </row>
    <row r="37" spans="2:15" ht="14.25">
      <c r="B37" s="242"/>
      <c r="C37" s="347" t="s">
        <v>57</v>
      </c>
      <c r="D37" s="17">
        <v>7</v>
      </c>
      <c r="E37" s="231">
        <v>3</v>
      </c>
      <c r="F37" s="338">
        <f t="shared" si="6"/>
        <v>10</v>
      </c>
      <c r="G37" s="17">
        <v>2</v>
      </c>
      <c r="H37" s="231"/>
      <c r="I37" s="339">
        <f aca="true" t="shared" si="10" ref="I37:I43">SUM(G37:H37)</f>
        <v>2</v>
      </c>
      <c r="J37" s="522"/>
      <c r="K37" s="523"/>
      <c r="L37" s="524"/>
      <c r="M37" s="17">
        <f aca="true" t="shared" si="11" ref="M37:N45">+D37+G37</f>
        <v>9</v>
      </c>
      <c r="N37" s="18">
        <f t="shared" si="11"/>
        <v>3</v>
      </c>
      <c r="O37" s="340">
        <f t="shared" si="3"/>
        <v>12</v>
      </c>
    </row>
    <row r="38" spans="2:15" ht="14.25">
      <c r="B38" s="242"/>
      <c r="C38" s="347" t="s">
        <v>58</v>
      </c>
      <c r="D38" s="17">
        <v>23</v>
      </c>
      <c r="E38" s="231">
        <v>29</v>
      </c>
      <c r="F38" s="338">
        <f t="shared" si="6"/>
        <v>52</v>
      </c>
      <c r="G38" s="17">
        <v>2</v>
      </c>
      <c r="H38" s="231">
        <v>2</v>
      </c>
      <c r="I38" s="339">
        <f t="shared" si="10"/>
        <v>4</v>
      </c>
      <c r="J38" s="522"/>
      <c r="K38" s="523"/>
      <c r="L38" s="524"/>
      <c r="M38" s="17">
        <f t="shared" si="11"/>
        <v>25</v>
      </c>
      <c r="N38" s="18">
        <f t="shared" si="11"/>
        <v>31</v>
      </c>
      <c r="O38" s="340">
        <f t="shared" si="3"/>
        <v>56</v>
      </c>
    </row>
    <row r="39" spans="2:15" ht="12.75" customHeight="1">
      <c r="B39" s="242"/>
      <c r="C39" s="347" t="s">
        <v>59</v>
      </c>
      <c r="D39" s="17">
        <v>34</v>
      </c>
      <c r="E39" s="231">
        <v>12</v>
      </c>
      <c r="F39" s="338">
        <f t="shared" si="6"/>
        <v>46</v>
      </c>
      <c r="G39" s="17">
        <v>8</v>
      </c>
      <c r="H39" s="231">
        <v>5</v>
      </c>
      <c r="I39" s="339">
        <f t="shared" si="10"/>
        <v>13</v>
      </c>
      <c r="J39" s="522"/>
      <c r="K39" s="523"/>
      <c r="L39" s="524"/>
      <c r="M39" s="17">
        <f t="shared" si="11"/>
        <v>42</v>
      </c>
      <c r="N39" s="18">
        <f t="shared" si="11"/>
        <v>17</v>
      </c>
      <c r="O39" s="340">
        <f t="shared" si="3"/>
        <v>59</v>
      </c>
    </row>
    <row r="40" spans="2:15" ht="15">
      <c r="B40" s="243" t="s">
        <v>60</v>
      </c>
      <c r="C40" s="341" t="s">
        <v>61</v>
      </c>
      <c r="D40" s="30"/>
      <c r="E40" s="342">
        <v>1</v>
      </c>
      <c r="F40" s="343">
        <f t="shared" si="6"/>
        <v>1</v>
      </c>
      <c r="G40" s="30">
        <v>1</v>
      </c>
      <c r="H40" s="342"/>
      <c r="I40" s="344">
        <f t="shared" si="10"/>
        <v>1</v>
      </c>
      <c r="J40" s="522"/>
      <c r="K40" s="523"/>
      <c r="L40" s="524"/>
      <c r="M40" s="30">
        <f t="shared" si="11"/>
        <v>1</v>
      </c>
      <c r="N40" s="31">
        <f t="shared" si="11"/>
        <v>1</v>
      </c>
      <c r="O40" s="345">
        <f t="shared" si="3"/>
        <v>2</v>
      </c>
    </row>
    <row r="41" spans="2:15" ht="15">
      <c r="B41" s="243"/>
      <c r="C41" s="347" t="s">
        <v>62</v>
      </c>
      <c r="D41" s="17">
        <v>4</v>
      </c>
      <c r="E41" s="231">
        <v>8</v>
      </c>
      <c r="F41" s="338">
        <f t="shared" si="6"/>
        <v>12</v>
      </c>
      <c r="G41" s="17"/>
      <c r="H41" s="231">
        <v>1</v>
      </c>
      <c r="I41" s="339">
        <f t="shared" si="10"/>
        <v>1</v>
      </c>
      <c r="J41" s="522"/>
      <c r="K41" s="523"/>
      <c r="L41" s="524"/>
      <c r="M41" s="17">
        <f t="shared" si="11"/>
        <v>4</v>
      </c>
      <c r="N41" s="18">
        <f t="shared" si="11"/>
        <v>9</v>
      </c>
      <c r="O41" s="340">
        <f t="shared" si="3"/>
        <v>13</v>
      </c>
    </row>
    <row r="42" spans="2:15" ht="15">
      <c r="B42" s="243" t="s">
        <v>25</v>
      </c>
      <c r="C42" s="347" t="s">
        <v>63</v>
      </c>
      <c r="D42" s="17">
        <v>12</v>
      </c>
      <c r="E42" s="231">
        <v>2</v>
      </c>
      <c r="F42" s="338">
        <f t="shared" si="6"/>
        <v>14</v>
      </c>
      <c r="G42" s="17">
        <v>3</v>
      </c>
      <c r="H42" s="231">
        <v>4</v>
      </c>
      <c r="I42" s="339">
        <f t="shared" si="10"/>
        <v>7</v>
      </c>
      <c r="J42" s="522"/>
      <c r="K42" s="523"/>
      <c r="L42" s="524"/>
      <c r="M42" s="17">
        <f t="shared" si="11"/>
        <v>15</v>
      </c>
      <c r="N42" s="18">
        <f t="shared" si="11"/>
        <v>6</v>
      </c>
      <c r="O42" s="340">
        <f t="shared" si="3"/>
        <v>21</v>
      </c>
    </row>
    <row r="43" spans="2:15" ht="14.25">
      <c r="B43" s="242"/>
      <c r="C43" s="347" t="s">
        <v>64</v>
      </c>
      <c r="D43" s="17">
        <v>30</v>
      </c>
      <c r="E43" s="231">
        <v>11</v>
      </c>
      <c r="F43" s="338">
        <f t="shared" si="6"/>
        <v>41</v>
      </c>
      <c r="G43" s="17">
        <v>4</v>
      </c>
      <c r="H43" s="231">
        <v>3</v>
      </c>
      <c r="I43" s="339">
        <f t="shared" si="10"/>
        <v>7</v>
      </c>
      <c r="J43" s="522"/>
      <c r="K43" s="523"/>
      <c r="L43" s="524"/>
      <c r="M43" s="17">
        <f t="shared" si="11"/>
        <v>34</v>
      </c>
      <c r="N43" s="18">
        <f t="shared" si="11"/>
        <v>14</v>
      </c>
      <c r="O43" s="340">
        <f t="shared" si="3"/>
        <v>48</v>
      </c>
    </row>
    <row r="44" spans="2:15" ht="14.25">
      <c r="B44" s="242"/>
      <c r="C44" s="347" t="s">
        <v>327</v>
      </c>
      <c r="D44" s="17">
        <v>1</v>
      </c>
      <c r="E44" s="231"/>
      <c r="F44" s="338">
        <f t="shared" si="6"/>
        <v>1</v>
      </c>
      <c r="G44" s="17"/>
      <c r="H44" s="231"/>
      <c r="I44" s="135"/>
      <c r="J44" s="522"/>
      <c r="K44" s="523"/>
      <c r="L44" s="524"/>
      <c r="M44" s="17">
        <f t="shared" si="11"/>
        <v>1</v>
      </c>
      <c r="N44" s="18">
        <f t="shared" si="11"/>
        <v>0</v>
      </c>
      <c r="O44" s="340">
        <f t="shared" si="3"/>
        <v>1</v>
      </c>
    </row>
    <row r="45" spans="2:15" ht="14.25">
      <c r="B45" s="242"/>
      <c r="C45" s="347" t="s">
        <v>65</v>
      </c>
      <c r="D45" s="17">
        <v>66</v>
      </c>
      <c r="E45" s="231">
        <v>19</v>
      </c>
      <c r="F45" s="338">
        <f t="shared" si="6"/>
        <v>85</v>
      </c>
      <c r="G45" s="522"/>
      <c r="H45" s="523"/>
      <c r="I45" s="524"/>
      <c r="J45" s="522"/>
      <c r="K45" s="523"/>
      <c r="L45" s="524"/>
      <c r="M45" s="17">
        <f aca="true" t="shared" si="12" ref="M45:N47">+D45</f>
        <v>66</v>
      </c>
      <c r="N45" s="18">
        <f t="shared" si="11"/>
        <v>19</v>
      </c>
      <c r="O45" s="340">
        <f t="shared" si="3"/>
        <v>85</v>
      </c>
    </row>
    <row r="46" spans="2:15" ht="14.25">
      <c r="B46" s="242"/>
      <c r="C46" s="347" t="s">
        <v>196</v>
      </c>
      <c r="D46" s="17">
        <v>15</v>
      </c>
      <c r="E46" s="231">
        <v>9</v>
      </c>
      <c r="F46" s="338">
        <f t="shared" si="6"/>
        <v>24</v>
      </c>
      <c r="G46" s="522"/>
      <c r="H46" s="523"/>
      <c r="I46" s="524"/>
      <c r="J46" s="522"/>
      <c r="K46" s="523"/>
      <c r="L46" s="524"/>
      <c r="M46" s="17">
        <f t="shared" si="12"/>
        <v>15</v>
      </c>
      <c r="N46" s="18">
        <f t="shared" si="12"/>
        <v>9</v>
      </c>
      <c r="O46" s="340">
        <f t="shared" si="3"/>
        <v>24</v>
      </c>
    </row>
    <row r="47" spans="2:15" ht="14.25">
      <c r="B47" s="242"/>
      <c r="C47" s="347" t="s">
        <v>66</v>
      </c>
      <c r="D47" s="17">
        <v>49</v>
      </c>
      <c r="E47" s="231">
        <v>8</v>
      </c>
      <c r="F47" s="338">
        <f t="shared" si="6"/>
        <v>57</v>
      </c>
      <c r="G47" s="522"/>
      <c r="H47" s="523"/>
      <c r="I47" s="524"/>
      <c r="J47" s="522"/>
      <c r="K47" s="523"/>
      <c r="L47" s="524"/>
      <c r="M47" s="17">
        <f t="shared" si="12"/>
        <v>49</v>
      </c>
      <c r="N47" s="18">
        <f t="shared" si="12"/>
        <v>8</v>
      </c>
      <c r="O47" s="340">
        <f t="shared" si="3"/>
        <v>57</v>
      </c>
    </row>
    <row r="48" spans="2:15" ht="14.25">
      <c r="B48" s="246"/>
      <c r="C48" s="347" t="s">
        <v>67</v>
      </c>
      <c r="D48" s="17">
        <v>27</v>
      </c>
      <c r="E48" s="231">
        <v>33</v>
      </c>
      <c r="F48" s="338">
        <f t="shared" si="6"/>
        <v>60</v>
      </c>
      <c r="G48" s="17">
        <v>8</v>
      </c>
      <c r="H48" s="231">
        <v>13</v>
      </c>
      <c r="I48" s="339">
        <f>SUM(G48:H48)</f>
        <v>21</v>
      </c>
      <c r="J48" s="522"/>
      <c r="K48" s="523"/>
      <c r="L48" s="524"/>
      <c r="M48" s="17">
        <f>+D48+G48</f>
        <v>35</v>
      </c>
      <c r="N48" s="18">
        <f>+E48+H48</f>
        <v>46</v>
      </c>
      <c r="O48" s="340">
        <f t="shared" si="3"/>
        <v>81</v>
      </c>
    </row>
    <row r="49" spans="2:15" ht="15" thickBot="1">
      <c r="B49" s="242"/>
      <c r="C49" s="347" t="s">
        <v>68</v>
      </c>
      <c r="D49" s="17">
        <v>62</v>
      </c>
      <c r="E49" s="231">
        <v>15</v>
      </c>
      <c r="F49" s="338">
        <f t="shared" si="6"/>
        <v>77</v>
      </c>
      <c r="G49" s="17">
        <v>6</v>
      </c>
      <c r="H49" s="231">
        <v>3</v>
      </c>
      <c r="I49" s="339">
        <f>SUM(G49:H49)</f>
        <v>9</v>
      </c>
      <c r="J49" s="525"/>
      <c r="K49" s="526"/>
      <c r="L49" s="527"/>
      <c r="M49" s="17">
        <f>+D49+G49</f>
        <v>68</v>
      </c>
      <c r="N49" s="18">
        <f>+E49+H49</f>
        <v>18</v>
      </c>
      <c r="O49" s="340">
        <f t="shared" si="3"/>
        <v>86</v>
      </c>
    </row>
    <row r="50" spans="2:15" ht="15" thickBot="1">
      <c r="B50" s="242"/>
      <c r="C50" s="349" t="s">
        <v>28</v>
      </c>
      <c r="D50" s="232">
        <f aca="true" t="shared" si="13" ref="D50:I50">SUM(D36:D49)</f>
        <v>344</v>
      </c>
      <c r="E50" s="232">
        <f t="shared" si="13"/>
        <v>161</v>
      </c>
      <c r="F50" s="232">
        <f t="shared" si="13"/>
        <v>505</v>
      </c>
      <c r="G50" s="232">
        <f t="shared" si="13"/>
        <v>34</v>
      </c>
      <c r="H50" s="232">
        <f t="shared" si="13"/>
        <v>31</v>
      </c>
      <c r="I50" s="232">
        <f t="shared" si="13"/>
        <v>65</v>
      </c>
      <c r="J50" s="232"/>
      <c r="K50" s="233"/>
      <c r="L50" s="528"/>
      <c r="M50" s="170">
        <f>SUM(M36:M49)</f>
        <v>378</v>
      </c>
      <c r="N50" s="171">
        <f>SUM(N36:N49)</f>
        <v>192</v>
      </c>
      <c r="O50" s="335">
        <f>SUM(M50:N50)</f>
        <v>570</v>
      </c>
    </row>
    <row r="51" spans="2:15" ht="15">
      <c r="B51" s="247"/>
      <c r="C51" s="353" t="s">
        <v>217</v>
      </c>
      <c r="D51" s="67">
        <v>20</v>
      </c>
      <c r="E51" s="354">
        <v>13</v>
      </c>
      <c r="F51" s="141">
        <f>SUM(D51:E51)</f>
        <v>33</v>
      </c>
      <c r="G51" s="529"/>
      <c r="H51" s="530"/>
      <c r="I51" s="531"/>
      <c r="J51" s="529"/>
      <c r="K51" s="530"/>
      <c r="L51" s="531"/>
      <c r="M51" s="67">
        <f aca="true" t="shared" si="14" ref="M51:N53">+D51</f>
        <v>20</v>
      </c>
      <c r="N51" s="355">
        <f t="shared" si="14"/>
        <v>13</v>
      </c>
      <c r="O51" s="133">
        <f>SUM(M51:N51)</f>
        <v>33</v>
      </c>
    </row>
    <row r="52" spans="2:15" ht="15">
      <c r="B52" s="243"/>
      <c r="C52" s="356" t="s">
        <v>242</v>
      </c>
      <c r="D52" s="229">
        <v>13</v>
      </c>
      <c r="E52" s="534">
        <v>6</v>
      </c>
      <c r="F52" s="124">
        <f>SUM(D52:E52)</f>
        <v>19</v>
      </c>
      <c r="G52" s="529"/>
      <c r="H52" s="530"/>
      <c r="I52" s="531"/>
      <c r="J52" s="529"/>
      <c r="K52" s="530"/>
      <c r="L52" s="531"/>
      <c r="M52" s="229">
        <f t="shared" si="14"/>
        <v>13</v>
      </c>
      <c r="N52" s="475">
        <f t="shared" si="14"/>
        <v>6</v>
      </c>
      <c r="O52" s="645">
        <f>SUM(M52:N52)</f>
        <v>19</v>
      </c>
    </row>
    <row r="53" spans="2:15" ht="15.75" thickBot="1">
      <c r="B53" s="243" t="s">
        <v>216</v>
      </c>
      <c r="C53" s="656" t="s">
        <v>328</v>
      </c>
      <c r="D53" s="215">
        <v>2</v>
      </c>
      <c r="E53" s="357"/>
      <c r="F53" s="121">
        <f>SUM(D53:E53)</f>
        <v>2</v>
      </c>
      <c r="G53" s="522"/>
      <c r="H53" s="523"/>
      <c r="I53" s="524"/>
      <c r="J53" s="522"/>
      <c r="K53" s="523"/>
      <c r="L53" s="524"/>
      <c r="M53" s="215">
        <f t="shared" si="14"/>
        <v>2</v>
      </c>
      <c r="N53" s="357">
        <f t="shared" si="14"/>
        <v>0</v>
      </c>
      <c r="O53" s="135">
        <f>SUM(M53:N53)</f>
        <v>2</v>
      </c>
    </row>
    <row r="54" spans="2:15" ht="19.5" customHeight="1" thickBot="1">
      <c r="B54" s="248"/>
      <c r="C54" s="28" t="s">
        <v>28</v>
      </c>
      <c r="D54" s="532">
        <f>SUM(D51:D53)</f>
        <v>35</v>
      </c>
      <c r="E54" s="532">
        <f>SUM(E51:E53)</f>
        <v>19</v>
      </c>
      <c r="F54" s="147">
        <f>SUM(D54:E54)</f>
        <v>54</v>
      </c>
      <c r="G54" s="232"/>
      <c r="H54" s="233"/>
      <c r="I54" s="233"/>
      <c r="J54" s="232"/>
      <c r="K54" s="233"/>
      <c r="L54" s="233"/>
      <c r="M54" s="172">
        <f>SUM(M51:M53)</f>
        <v>35</v>
      </c>
      <c r="N54" s="173">
        <f>SUM(N51:N53)</f>
        <v>19</v>
      </c>
      <c r="O54" s="168">
        <f>SUM(M54:N54)</f>
        <v>54</v>
      </c>
    </row>
    <row r="55" spans="2:15" ht="15.75" customHeight="1">
      <c r="B55" s="242"/>
      <c r="C55" s="32" t="s">
        <v>69</v>
      </c>
      <c r="D55" s="533">
        <v>37</v>
      </c>
      <c r="E55" s="354">
        <v>29</v>
      </c>
      <c r="F55" s="141">
        <f t="shared" si="6"/>
        <v>66</v>
      </c>
      <c r="G55" s="67"/>
      <c r="H55" s="355"/>
      <c r="I55" s="355"/>
      <c r="J55" s="67"/>
      <c r="K55" s="355"/>
      <c r="L55" s="355"/>
      <c r="M55" s="34">
        <f>+D55</f>
        <v>37</v>
      </c>
      <c r="N55" s="35">
        <f>+E55</f>
        <v>29</v>
      </c>
      <c r="O55" s="204">
        <f t="shared" si="3"/>
        <v>66</v>
      </c>
    </row>
    <row r="56" spans="2:15" ht="15.75" customHeight="1">
      <c r="B56" s="243" t="s">
        <v>70</v>
      </c>
      <c r="C56" s="37" t="s">
        <v>71</v>
      </c>
      <c r="D56" s="216">
        <v>38</v>
      </c>
      <c r="E56" s="536">
        <v>32</v>
      </c>
      <c r="F56" s="121">
        <f t="shared" si="6"/>
        <v>70</v>
      </c>
      <c r="G56" s="215">
        <v>8</v>
      </c>
      <c r="H56" s="357">
        <v>11</v>
      </c>
      <c r="I56" s="339">
        <f aca="true" t="shared" si="15" ref="I56:I63">SUM(G56:H56)</f>
        <v>19</v>
      </c>
      <c r="J56" s="215"/>
      <c r="K56" s="357"/>
      <c r="L56" s="339"/>
      <c r="M56" s="39">
        <f aca="true" t="shared" si="16" ref="M56:N58">+D56+G56</f>
        <v>46</v>
      </c>
      <c r="N56" s="40">
        <f t="shared" si="16"/>
        <v>43</v>
      </c>
      <c r="O56" s="41">
        <f t="shared" si="3"/>
        <v>89</v>
      </c>
    </row>
    <row r="57" spans="2:15" ht="15">
      <c r="B57" s="243" t="s">
        <v>25</v>
      </c>
      <c r="C57" s="192" t="s">
        <v>72</v>
      </c>
      <c r="D57" s="216">
        <v>30</v>
      </c>
      <c r="E57" s="537">
        <v>44</v>
      </c>
      <c r="F57" s="121">
        <f t="shared" si="6"/>
        <v>74</v>
      </c>
      <c r="G57" s="215">
        <v>4</v>
      </c>
      <c r="H57" s="357">
        <v>12</v>
      </c>
      <c r="I57" s="339">
        <f t="shared" si="15"/>
        <v>16</v>
      </c>
      <c r="J57" s="215"/>
      <c r="K57" s="357"/>
      <c r="L57" s="339"/>
      <c r="M57" s="39">
        <f t="shared" si="16"/>
        <v>34</v>
      </c>
      <c r="N57" s="40">
        <f t="shared" si="16"/>
        <v>56</v>
      </c>
      <c r="O57" s="41">
        <f t="shared" si="3"/>
        <v>90</v>
      </c>
    </row>
    <row r="58" spans="2:15" ht="15">
      <c r="B58" s="243"/>
      <c r="C58" s="192" t="s">
        <v>329</v>
      </c>
      <c r="D58" s="215">
        <v>1</v>
      </c>
      <c r="E58" s="587"/>
      <c r="F58" s="121">
        <f t="shared" si="6"/>
        <v>1</v>
      </c>
      <c r="G58" s="215"/>
      <c r="H58" s="357"/>
      <c r="I58" s="339"/>
      <c r="J58" s="215"/>
      <c r="K58" s="357"/>
      <c r="L58" s="339"/>
      <c r="M58" s="39">
        <f t="shared" si="16"/>
        <v>1</v>
      </c>
      <c r="N58" s="40">
        <f t="shared" si="16"/>
        <v>0</v>
      </c>
      <c r="O58" s="41">
        <f t="shared" si="3"/>
        <v>1</v>
      </c>
    </row>
    <row r="59" spans="2:15" ht="15.75" thickBot="1">
      <c r="B59" s="243"/>
      <c r="C59" s="193" t="s">
        <v>243</v>
      </c>
      <c r="D59" s="538">
        <v>25</v>
      </c>
      <c r="E59" s="539">
        <v>22</v>
      </c>
      <c r="F59" s="540">
        <f t="shared" si="6"/>
        <v>47</v>
      </c>
      <c r="G59" s="471"/>
      <c r="H59" s="478"/>
      <c r="I59" s="541"/>
      <c r="J59" s="471"/>
      <c r="K59" s="478"/>
      <c r="L59" s="541"/>
      <c r="M59" s="42">
        <f>+D59</f>
        <v>25</v>
      </c>
      <c r="N59" s="43">
        <f>+E59</f>
        <v>22</v>
      </c>
      <c r="O59" s="44">
        <f>SUM(M59:N59)</f>
        <v>47</v>
      </c>
    </row>
    <row r="60" spans="2:15" ht="15" thickBot="1">
      <c r="B60" s="249"/>
      <c r="C60" s="28" t="s">
        <v>28</v>
      </c>
      <c r="D60" s="232">
        <f>SUM(D55:D59)</f>
        <v>131</v>
      </c>
      <c r="E60" s="233">
        <f>SUM(E55:E59)</f>
        <v>127</v>
      </c>
      <c r="F60" s="336">
        <f>SUM(D60:E60)</f>
        <v>258</v>
      </c>
      <c r="G60" s="232">
        <f>SUM(G56:G57)</f>
        <v>12</v>
      </c>
      <c r="H60" s="233">
        <f>SUM(H56:H57)</f>
        <v>23</v>
      </c>
      <c r="I60" s="233">
        <f t="shared" si="15"/>
        <v>35</v>
      </c>
      <c r="J60" s="232"/>
      <c r="K60" s="233"/>
      <c r="L60" s="233"/>
      <c r="M60" s="167">
        <f>SUM(M55:M59)</f>
        <v>143</v>
      </c>
      <c r="N60" s="168">
        <f>SUM(N55:N59)</f>
        <v>150</v>
      </c>
      <c r="O60" s="169">
        <f>SUM(M60:N60)</f>
        <v>293</v>
      </c>
    </row>
    <row r="61" spans="2:15" ht="12.75">
      <c r="B61" s="250"/>
      <c r="C61" s="32" t="s">
        <v>73</v>
      </c>
      <c r="D61" s="6">
        <v>99</v>
      </c>
      <c r="E61" s="379">
        <v>56</v>
      </c>
      <c r="F61" s="542">
        <f t="shared" si="6"/>
        <v>155</v>
      </c>
      <c r="G61" s="6">
        <v>61</v>
      </c>
      <c r="H61" s="379">
        <v>52</v>
      </c>
      <c r="I61" s="380">
        <f t="shared" si="15"/>
        <v>113</v>
      </c>
      <c r="J61" s="6">
        <v>124</v>
      </c>
      <c r="K61" s="379">
        <v>40</v>
      </c>
      <c r="L61" s="380">
        <f>+J61+K61</f>
        <v>164</v>
      </c>
      <c r="M61" s="8">
        <f>+D61+G61+J61</f>
        <v>284</v>
      </c>
      <c r="N61" s="381">
        <f>+E61+H61+K61</f>
        <v>148</v>
      </c>
      <c r="O61" s="7">
        <f t="shared" si="3"/>
        <v>432</v>
      </c>
    </row>
    <row r="62" spans="2:15" ht="15.75" thickBot="1">
      <c r="B62" s="243" t="s">
        <v>222</v>
      </c>
      <c r="C62" s="46" t="s">
        <v>74</v>
      </c>
      <c r="D62" s="47">
        <v>1</v>
      </c>
      <c r="E62" s="543">
        <v>3</v>
      </c>
      <c r="F62" s="544">
        <f t="shared" si="6"/>
        <v>4</v>
      </c>
      <c r="G62" s="47">
        <v>3</v>
      </c>
      <c r="H62" s="543">
        <v>3</v>
      </c>
      <c r="I62" s="545">
        <f t="shared" si="15"/>
        <v>6</v>
      </c>
      <c r="J62" s="47"/>
      <c r="K62" s="543"/>
      <c r="L62" s="545"/>
      <c r="M62" s="150">
        <f>+D62+G62</f>
        <v>4</v>
      </c>
      <c r="N62" s="151">
        <f>+E62+H62</f>
        <v>6</v>
      </c>
      <c r="O62" s="48">
        <f t="shared" si="3"/>
        <v>10</v>
      </c>
    </row>
    <row r="63" spans="2:15" ht="15.75" thickBot="1">
      <c r="B63" s="248" t="s">
        <v>221</v>
      </c>
      <c r="C63" s="28" t="s">
        <v>28</v>
      </c>
      <c r="D63" s="232">
        <f>+D61+D62</f>
        <v>100</v>
      </c>
      <c r="E63" s="233">
        <f>SUM(E61:E62)</f>
        <v>59</v>
      </c>
      <c r="F63" s="336">
        <f t="shared" si="6"/>
        <v>159</v>
      </c>
      <c r="G63" s="232">
        <f>+G61+G62</f>
        <v>64</v>
      </c>
      <c r="H63" s="233">
        <f>SUM(H61:H62)</f>
        <v>55</v>
      </c>
      <c r="I63" s="233">
        <f t="shared" si="15"/>
        <v>119</v>
      </c>
      <c r="J63" s="232">
        <f>SUM(J61:J62)</f>
        <v>124</v>
      </c>
      <c r="K63" s="232">
        <f>SUM(K61:K62)</f>
        <v>40</v>
      </c>
      <c r="L63" s="232">
        <f>SUM(J63,K63)</f>
        <v>164</v>
      </c>
      <c r="M63" s="167">
        <f>SUM(M61:M62)</f>
        <v>288</v>
      </c>
      <c r="N63" s="168">
        <f>SUM(N61:N62)</f>
        <v>154</v>
      </c>
      <c r="O63" s="169">
        <f t="shared" si="3"/>
        <v>442</v>
      </c>
    </row>
    <row r="64" spans="2:15" ht="12.75">
      <c r="B64" s="250"/>
      <c r="C64" s="157" t="s">
        <v>218</v>
      </c>
      <c r="D64" s="6">
        <v>7</v>
      </c>
      <c r="E64" s="379">
        <v>17</v>
      </c>
      <c r="F64" s="141">
        <f>SUM(D64:E64)</f>
        <v>24</v>
      </c>
      <c r="G64" s="6"/>
      <c r="H64" s="379"/>
      <c r="I64" s="133"/>
      <c r="J64" s="6"/>
      <c r="K64" s="379"/>
      <c r="L64" s="380"/>
      <c r="M64" s="8">
        <f>+D64+G64</f>
        <v>7</v>
      </c>
      <c r="N64" s="9">
        <f>+E64+H64</f>
        <v>17</v>
      </c>
      <c r="O64" s="89">
        <f>SUM(M64:N64)</f>
        <v>24</v>
      </c>
    </row>
    <row r="65" spans="2:15" ht="15.75" thickBot="1">
      <c r="B65" s="243" t="s">
        <v>220</v>
      </c>
      <c r="C65" s="225" t="s">
        <v>219</v>
      </c>
      <c r="D65" s="17">
        <v>27</v>
      </c>
      <c r="E65" s="231">
        <v>19</v>
      </c>
      <c r="F65" s="343">
        <f>SUM(D65:E65)</f>
        <v>46</v>
      </c>
      <c r="G65" s="17"/>
      <c r="H65" s="231"/>
      <c r="I65" s="121"/>
      <c r="J65" s="17"/>
      <c r="K65" s="231"/>
      <c r="L65" s="135"/>
      <c r="M65" s="79">
        <f>+D65+G65</f>
        <v>27</v>
      </c>
      <c r="N65" s="149">
        <f>+E65+H65</f>
        <v>19</v>
      </c>
      <c r="O65" s="136">
        <f>SUM(M65:N65)</f>
        <v>46</v>
      </c>
    </row>
    <row r="66" spans="2:15" ht="15.75" thickBot="1">
      <c r="B66" s="248" t="s">
        <v>15</v>
      </c>
      <c r="C66" s="28" t="s">
        <v>28</v>
      </c>
      <c r="D66" s="232">
        <f>SUM(D64:D65)</f>
        <v>34</v>
      </c>
      <c r="E66" s="528">
        <f>SUM(E64:E65)</f>
        <v>36</v>
      </c>
      <c r="F66" s="336">
        <f>SUM(D66:E66)</f>
        <v>70</v>
      </c>
      <c r="G66" s="232"/>
      <c r="H66" s="233"/>
      <c r="I66" s="233"/>
      <c r="J66" s="232"/>
      <c r="K66" s="233"/>
      <c r="L66" s="233"/>
      <c r="M66" s="167">
        <f>SUM(M64:M65)</f>
        <v>34</v>
      </c>
      <c r="N66" s="169">
        <f>SUM(N64:N65)</f>
        <v>36</v>
      </c>
      <c r="O66" s="168">
        <f>SUM(M66:N66)</f>
        <v>70</v>
      </c>
    </row>
    <row r="67" spans="2:15" ht="15.75" thickBot="1">
      <c r="B67" s="243" t="s">
        <v>223</v>
      </c>
      <c r="C67" s="225" t="s">
        <v>294</v>
      </c>
      <c r="D67" s="17">
        <v>40</v>
      </c>
      <c r="E67" s="231">
        <v>29</v>
      </c>
      <c r="F67" s="343">
        <f>+D67+E67</f>
        <v>69</v>
      </c>
      <c r="G67" s="525"/>
      <c r="H67" s="526"/>
      <c r="I67" s="526"/>
      <c r="J67" s="525"/>
      <c r="K67" s="526"/>
      <c r="L67" s="548"/>
      <c r="M67" s="25">
        <f aca="true" t="shared" si="17" ref="M67:N69">+D67</f>
        <v>40</v>
      </c>
      <c r="N67" s="238">
        <f t="shared" si="17"/>
        <v>29</v>
      </c>
      <c r="O67" s="45">
        <f>+M67+N67</f>
        <v>69</v>
      </c>
    </row>
    <row r="68" spans="2:15" ht="19.5" customHeight="1" thickBot="1">
      <c r="B68" s="248"/>
      <c r="C68" s="28" t="s">
        <v>28</v>
      </c>
      <c r="D68" s="232">
        <f>+D67</f>
        <v>40</v>
      </c>
      <c r="E68" s="532">
        <f>+E67</f>
        <v>29</v>
      </c>
      <c r="F68" s="147">
        <f>SUM(D68,E68)</f>
        <v>69</v>
      </c>
      <c r="G68" s="232"/>
      <c r="H68" s="233"/>
      <c r="I68" s="233"/>
      <c r="J68" s="232"/>
      <c r="K68" s="233"/>
      <c r="L68" s="233"/>
      <c r="M68" s="167">
        <f t="shared" si="17"/>
        <v>40</v>
      </c>
      <c r="N68" s="173">
        <f t="shared" si="17"/>
        <v>29</v>
      </c>
      <c r="O68" s="169">
        <f>SUM(M68:N68)</f>
        <v>69</v>
      </c>
    </row>
    <row r="69" spans="2:15" ht="12.75" customHeight="1">
      <c r="B69" s="241"/>
      <c r="C69" s="49" t="s">
        <v>75</v>
      </c>
      <c r="D69" s="6">
        <v>22</v>
      </c>
      <c r="E69" s="51">
        <v>42</v>
      </c>
      <c r="F69" s="141">
        <f t="shared" si="6"/>
        <v>64</v>
      </c>
      <c r="G69" s="549"/>
      <c r="H69" s="550"/>
      <c r="I69" s="551"/>
      <c r="J69" s="549"/>
      <c r="K69" s="550"/>
      <c r="L69" s="551"/>
      <c r="M69" s="6">
        <f t="shared" si="17"/>
        <v>22</v>
      </c>
      <c r="N69" s="51">
        <f t="shared" si="17"/>
        <v>42</v>
      </c>
      <c r="O69" s="52">
        <f t="shared" si="3"/>
        <v>64</v>
      </c>
    </row>
    <row r="70" spans="2:15" ht="12.75" customHeight="1">
      <c r="B70" s="242"/>
      <c r="C70" s="20" t="s">
        <v>76</v>
      </c>
      <c r="D70" s="30">
        <v>29</v>
      </c>
      <c r="E70" s="123">
        <v>26</v>
      </c>
      <c r="F70" s="124">
        <f t="shared" si="6"/>
        <v>55</v>
      </c>
      <c r="G70" s="30">
        <v>20</v>
      </c>
      <c r="H70" s="123">
        <v>15</v>
      </c>
      <c r="I70" s="124">
        <f>+G70+H70</f>
        <v>35</v>
      </c>
      <c r="J70" s="30"/>
      <c r="K70" s="123"/>
      <c r="L70" s="124"/>
      <c r="M70" s="30">
        <f>+D70+G70</f>
        <v>49</v>
      </c>
      <c r="N70" s="54">
        <f>+E70+H70</f>
        <v>41</v>
      </c>
      <c r="O70" s="55">
        <f t="shared" si="3"/>
        <v>90</v>
      </c>
    </row>
    <row r="71" spans="2:15" ht="15">
      <c r="B71" s="243"/>
      <c r="C71" s="23" t="s">
        <v>77</v>
      </c>
      <c r="D71" s="17">
        <v>21</v>
      </c>
      <c r="E71" s="60">
        <v>62</v>
      </c>
      <c r="F71" s="121">
        <f t="shared" si="6"/>
        <v>83</v>
      </c>
      <c r="G71" s="17"/>
      <c r="H71" s="60"/>
      <c r="I71" s="121"/>
      <c r="J71" s="17"/>
      <c r="K71" s="60"/>
      <c r="L71" s="121"/>
      <c r="M71" s="17">
        <f>+D71</f>
        <v>21</v>
      </c>
      <c r="N71" s="57">
        <f>+E71</f>
        <v>62</v>
      </c>
      <c r="O71" s="58">
        <f t="shared" si="3"/>
        <v>83</v>
      </c>
    </row>
    <row r="72" spans="2:15" ht="15">
      <c r="B72" s="243" t="s">
        <v>78</v>
      </c>
      <c r="C72" s="59" t="s">
        <v>79</v>
      </c>
      <c r="D72" s="120">
        <v>35</v>
      </c>
      <c r="E72" s="60">
        <v>9</v>
      </c>
      <c r="F72" s="121">
        <f t="shared" si="6"/>
        <v>44</v>
      </c>
      <c r="G72" s="552"/>
      <c r="H72" s="553"/>
      <c r="I72" s="554"/>
      <c r="J72" s="552"/>
      <c r="K72" s="553"/>
      <c r="L72" s="554"/>
      <c r="M72" s="17">
        <f>+D72</f>
        <v>35</v>
      </c>
      <c r="N72" s="57">
        <f>+E72</f>
        <v>9</v>
      </c>
      <c r="O72" s="58">
        <f t="shared" si="3"/>
        <v>44</v>
      </c>
    </row>
    <row r="73" spans="2:15" ht="12.75" customHeight="1">
      <c r="B73" s="251"/>
      <c r="C73" s="23" t="s">
        <v>80</v>
      </c>
      <c r="D73" s="17">
        <v>62</v>
      </c>
      <c r="E73" s="60">
        <v>14</v>
      </c>
      <c r="F73" s="121">
        <f t="shared" si="6"/>
        <v>76</v>
      </c>
      <c r="G73" s="17">
        <v>31</v>
      </c>
      <c r="H73" s="60">
        <v>8</v>
      </c>
      <c r="I73" s="121">
        <f>SUM(G73:H73)</f>
        <v>39</v>
      </c>
      <c r="J73" s="17"/>
      <c r="K73" s="60"/>
      <c r="L73" s="121"/>
      <c r="M73" s="17">
        <f aca="true" t="shared" si="18" ref="M73:N78">+D73+G73</f>
        <v>93</v>
      </c>
      <c r="N73" s="60">
        <f t="shared" si="18"/>
        <v>22</v>
      </c>
      <c r="O73" s="58">
        <f t="shared" si="3"/>
        <v>115</v>
      </c>
    </row>
    <row r="74" spans="2:15" ht="15">
      <c r="B74" s="243" t="s">
        <v>25</v>
      </c>
      <c r="C74" s="61" t="s">
        <v>81</v>
      </c>
      <c r="D74" s="47">
        <v>30</v>
      </c>
      <c r="E74" s="555">
        <v>30</v>
      </c>
      <c r="F74" s="556">
        <f t="shared" si="6"/>
        <v>60</v>
      </c>
      <c r="G74" s="47">
        <v>10</v>
      </c>
      <c r="H74" s="555">
        <v>20</v>
      </c>
      <c r="I74" s="556">
        <f>SUM(G74:H74)</f>
        <v>30</v>
      </c>
      <c r="J74" s="47"/>
      <c r="K74" s="555"/>
      <c r="L74" s="556"/>
      <c r="M74" s="47">
        <f>+D74+G74</f>
        <v>40</v>
      </c>
      <c r="N74" s="63">
        <f>+E74+H74</f>
        <v>50</v>
      </c>
      <c r="O74" s="64">
        <f t="shared" si="3"/>
        <v>90</v>
      </c>
    </row>
    <row r="75" spans="2:15" ht="12.75" customHeight="1">
      <c r="B75" s="242"/>
      <c r="C75" s="23" t="s">
        <v>82</v>
      </c>
      <c r="D75" s="17">
        <v>20</v>
      </c>
      <c r="E75" s="60">
        <v>64</v>
      </c>
      <c r="F75" s="121">
        <f t="shared" si="6"/>
        <v>84</v>
      </c>
      <c r="G75" s="17">
        <v>2</v>
      </c>
      <c r="H75" s="60">
        <v>15</v>
      </c>
      <c r="I75" s="121">
        <f>SUM(G75:H75)</f>
        <v>17</v>
      </c>
      <c r="J75" s="17"/>
      <c r="K75" s="60"/>
      <c r="L75" s="121"/>
      <c r="M75" s="17">
        <f t="shared" si="18"/>
        <v>22</v>
      </c>
      <c r="N75" s="57">
        <f t="shared" si="18"/>
        <v>79</v>
      </c>
      <c r="O75" s="58">
        <f t="shared" si="3"/>
        <v>101</v>
      </c>
    </row>
    <row r="76" spans="2:15" ht="12.75" customHeight="1">
      <c r="B76" s="242"/>
      <c r="C76" s="65" t="s">
        <v>83</v>
      </c>
      <c r="D76" s="17">
        <v>25</v>
      </c>
      <c r="E76" s="60">
        <v>6</v>
      </c>
      <c r="F76" s="121">
        <f>SUM(D76:E76)</f>
        <v>31</v>
      </c>
      <c r="G76" s="17"/>
      <c r="H76" s="60"/>
      <c r="I76" s="121"/>
      <c r="J76" s="17"/>
      <c r="K76" s="60"/>
      <c r="L76" s="121"/>
      <c r="M76" s="17">
        <f>+D76</f>
        <v>25</v>
      </c>
      <c r="N76" s="57">
        <f>+E76</f>
        <v>6</v>
      </c>
      <c r="O76" s="58">
        <f>SUM(M76:N76)</f>
        <v>31</v>
      </c>
    </row>
    <row r="77" spans="2:15" ht="12.75" customHeight="1">
      <c r="B77" s="252"/>
      <c r="C77" s="23" t="s">
        <v>84</v>
      </c>
      <c r="D77" s="17">
        <v>10</v>
      </c>
      <c r="E77" s="60">
        <v>70</v>
      </c>
      <c r="F77" s="121">
        <f t="shared" si="6"/>
        <v>80</v>
      </c>
      <c r="G77" s="17">
        <v>3</v>
      </c>
      <c r="H77" s="60">
        <v>24</v>
      </c>
      <c r="I77" s="121">
        <f>SUM(G77:H77)</f>
        <v>27</v>
      </c>
      <c r="J77" s="17"/>
      <c r="K77" s="60"/>
      <c r="L77" s="121"/>
      <c r="M77" s="17">
        <f t="shared" si="18"/>
        <v>13</v>
      </c>
      <c r="N77" s="60">
        <f t="shared" si="18"/>
        <v>94</v>
      </c>
      <c r="O77" s="58">
        <f t="shared" si="3"/>
        <v>107</v>
      </c>
    </row>
    <row r="78" spans="2:15" ht="12.75" customHeight="1" thickBot="1">
      <c r="B78" s="252"/>
      <c r="C78" s="115" t="s">
        <v>85</v>
      </c>
      <c r="D78" s="17">
        <v>8</v>
      </c>
      <c r="E78" s="60">
        <v>26</v>
      </c>
      <c r="F78" s="121">
        <f t="shared" si="6"/>
        <v>34</v>
      </c>
      <c r="G78" s="17"/>
      <c r="H78" s="60"/>
      <c r="I78" s="557"/>
      <c r="J78" s="17"/>
      <c r="K78" s="60"/>
      <c r="L78" s="557"/>
      <c r="M78" s="17">
        <f>+D78</f>
        <v>8</v>
      </c>
      <c r="N78" s="60">
        <f t="shared" si="18"/>
        <v>26</v>
      </c>
      <c r="O78" s="58">
        <f t="shared" si="3"/>
        <v>34</v>
      </c>
    </row>
    <row r="79" spans="2:15" ht="15" thickBot="1">
      <c r="B79" s="244"/>
      <c r="C79" s="28" t="s">
        <v>28</v>
      </c>
      <c r="D79" s="232">
        <f>SUM(D69:D78)</f>
        <v>262</v>
      </c>
      <c r="E79" s="532">
        <f>SUM(E69:E78)</f>
        <v>349</v>
      </c>
      <c r="F79" s="147">
        <f t="shared" si="6"/>
        <v>611</v>
      </c>
      <c r="G79" s="641">
        <f>SUM(G70:G78)</f>
        <v>66</v>
      </c>
      <c r="H79" s="147">
        <f>SUM(H70:H78)</f>
        <v>82</v>
      </c>
      <c r="I79" s="532">
        <f>SUM(G79:H79)</f>
        <v>148</v>
      </c>
      <c r="J79" s="640"/>
      <c r="K79" s="639"/>
      <c r="L79" s="639"/>
      <c r="M79" s="167">
        <f>SUM(M69:M78)</f>
        <v>328</v>
      </c>
      <c r="N79" s="173">
        <f>SUM(N69:N78)</f>
        <v>431</v>
      </c>
      <c r="O79" s="169">
        <f>SUM(M79:N79)</f>
        <v>759</v>
      </c>
    </row>
    <row r="81" spans="2:15" ht="15.75">
      <c r="B81" s="761" t="s">
        <v>10</v>
      </c>
      <c r="C81" s="761"/>
      <c r="D81" s="761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</row>
    <row r="82" spans="2:15" ht="15.75">
      <c r="B82" s="761" t="s">
        <v>0</v>
      </c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</row>
    <row r="83" spans="2:16" ht="15.75">
      <c r="B83" s="761" t="s">
        <v>334</v>
      </c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2"/>
    </row>
    <row r="84" spans="2:16" ht="16.5" thickBo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"/>
    </row>
    <row r="85" spans="2:15" ht="15" customHeight="1" thickBot="1">
      <c r="B85" s="768" t="s">
        <v>33</v>
      </c>
      <c r="C85" s="768" t="s">
        <v>1</v>
      </c>
      <c r="D85" s="762" t="s">
        <v>2</v>
      </c>
      <c r="E85" s="763"/>
      <c r="F85" s="764"/>
      <c r="G85" s="762" t="s">
        <v>3</v>
      </c>
      <c r="H85" s="763"/>
      <c r="I85" s="763"/>
      <c r="J85" s="770" t="s">
        <v>250</v>
      </c>
      <c r="K85" s="771"/>
      <c r="L85" s="772"/>
      <c r="M85" s="765" t="s">
        <v>4</v>
      </c>
      <c r="N85" s="766"/>
      <c r="O85" s="767"/>
    </row>
    <row r="86" spans="2:15" ht="15" customHeight="1" thickBot="1">
      <c r="B86" s="769"/>
      <c r="C86" s="769"/>
      <c r="D86" s="10" t="s">
        <v>5</v>
      </c>
      <c r="E86" s="11" t="s">
        <v>6</v>
      </c>
      <c r="F86" s="5" t="s">
        <v>7</v>
      </c>
      <c r="G86" s="10" t="s">
        <v>5</v>
      </c>
      <c r="H86" s="11" t="s">
        <v>6</v>
      </c>
      <c r="I86" s="5" t="s">
        <v>7</v>
      </c>
      <c r="J86" s="195" t="s">
        <v>5</v>
      </c>
      <c r="K86" s="196" t="s">
        <v>6</v>
      </c>
      <c r="L86" s="197" t="s">
        <v>7</v>
      </c>
      <c r="M86" s="165" t="s">
        <v>5</v>
      </c>
      <c r="N86" s="164" t="s">
        <v>6</v>
      </c>
      <c r="O86" s="166" t="s">
        <v>7</v>
      </c>
    </row>
    <row r="87" spans="2:15" ht="15" customHeight="1">
      <c r="B87" s="243"/>
      <c r="C87" s="755" t="s">
        <v>200</v>
      </c>
      <c r="D87" s="834">
        <v>2</v>
      </c>
      <c r="E87" s="835"/>
      <c r="F87" s="836">
        <f>+D87+E87</f>
        <v>2</v>
      </c>
      <c r="G87" s="519"/>
      <c r="H87" s="610"/>
      <c r="I87" s="547"/>
      <c r="J87" s="519"/>
      <c r="K87" s="610"/>
      <c r="L87" s="547"/>
      <c r="M87" s="834">
        <f>+D87+G87+J87</f>
        <v>2</v>
      </c>
      <c r="N87" s="843"/>
      <c r="O87" s="52">
        <f>+F87+I87+L87</f>
        <v>2</v>
      </c>
    </row>
    <row r="88" spans="2:15" ht="15" customHeight="1" thickBot="1">
      <c r="B88" s="243" t="s">
        <v>351</v>
      </c>
      <c r="C88" s="756" t="s">
        <v>89</v>
      </c>
      <c r="D88" s="837">
        <v>1</v>
      </c>
      <c r="E88" s="838"/>
      <c r="F88" s="839">
        <f>+D88+E88</f>
        <v>1</v>
      </c>
      <c r="G88" s="759"/>
      <c r="H88" s="757"/>
      <c r="I88" s="758"/>
      <c r="J88" s="759"/>
      <c r="K88" s="757"/>
      <c r="L88" s="758"/>
      <c r="M88" s="837">
        <f>+D88+G88+J88</f>
        <v>1</v>
      </c>
      <c r="N88" s="844"/>
      <c r="O88" s="45">
        <f>+F88+I88+L88</f>
        <v>1</v>
      </c>
    </row>
    <row r="89" spans="2:15" ht="15" customHeight="1" thickBot="1">
      <c r="B89" s="243" t="s">
        <v>25</v>
      </c>
      <c r="C89" s="71" t="s">
        <v>28</v>
      </c>
      <c r="D89" s="232">
        <f>SUM(D87:D88)</f>
        <v>3</v>
      </c>
      <c r="E89" s="532"/>
      <c r="F89" s="232">
        <f>SUM(F87:F88)</f>
        <v>3</v>
      </c>
      <c r="G89" s="232"/>
      <c r="H89" s="334"/>
      <c r="I89" s="147"/>
      <c r="J89" s="232"/>
      <c r="K89" s="334"/>
      <c r="L89" s="147"/>
      <c r="M89" s="840">
        <f>SUM(M87:M88)</f>
        <v>3</v>
      </c>
      <c r="N89" s="841"/>
      <c r="O89" s="842">
        <f>SUM(O87:O88)</f>
        <v>3</v>
      </c>
    </row>
    <row r="90" spans="2:15" ht="15" customHeight="1">
      <c r="B90" s="250"/>
      <c r="C90" s="12" t="s">
        <v>9</v>
      </c>
      <c r="D90" s="67">
        <v>122</v>
      </c>
      <c r="E90" s="354">
        <v>106</v>
      </c>
      <c r="F90" s="141">
        <f aca="true" t="shared" si="19" ref="F90:F111">SUM(D90:E90)</f>
        <v>228</v>
      </c>
      <c r="G90" s="573"/>
      <c r="H90" s="574"/>
      <c r="I90" s="575"/>
      <c r="J90" s="573"/>
      <c r="K90" s="574"/>
      <c r="L90" s="575"/>
      <c r="M90" s="67">
        <f>+D90</f>
        <v>122</v>
      </c>
      <c r="N90" s="68">
        <f>+E90</f>
        <v>106</v>
      </c>
      <c r="O90" s="36">
        <f aca="true" t="shared" si="20" ref="O90:O111">SUM(M90:N90)</f>
        <v>228</v>
      </c>
    </row>
    <row r="91" spans="2:15" ht="15" customHeight="1" thickBot="1">
      <c r="B91" s="243" t="s">
        <v>8</v>
      </c>
      <c r="C91" s="20" t="s">
        <v>34</v>
      </c>
      <c r="D91" s="576">
        <v>29</v>
      </c>
      <c r="E91" s="577">
        <v>23</v>
      </c>
      <c r="F91" s="358">
        <f t="shared" si="19"/>
        <v>52</v>
      </c>
      <c r="G91" s="578"/>
      <c r="H91" s="579"/>
      <c r="I91" s="580"/>
      <c r="J91" s="578"/>
      <c r="K91" s="579"/>
      <c r="L91" s="580"/>
      <c r="M91" s="69">
        <f>+D91</f>
        <v>29</v>
      </c>
      <c r="N91" s="70">
        <f>+E91</f>
        <v>23</v>
      </c>
      <c r="O91" s="29">
        <f t="shared" si="20"/>
        <v>52</v>
      </c>
    </row>
    <row r="92" spans="2:15" ht="15" customHeight="1" thickBot="1">
      <c r="B92" s="248"/>
      <c r="C92" s="71" t="s">
        <v>28</v>
      </c>
      <c r="D92" s="232">
        <f>SUM(D90:D91)</f>
        <v>151</v>
      </c>
      <c r="E92" s="334">
        <f>SUM(E90:E91)</f>
        <v>129</v>
      </c>
      <c r="F92" s="147">
        <f t="shared" si="19"/>
        <v>280</v>
      </c>
      <c r="G92" s="232"/>
      <c r="H92" s="334"/>
      <c r="I92" s="147"/>
      <c r="J92" s="232"/>
      <c r="K92" s="334"/>
      <c r="L92" s="147"/>
      <c r="M92" s="175">
        <f>SUM(M90:M91)</f>
        <v>151</v>
      </c>
      <c r="N92" s="176">
        <f>SUM(N90:N91)</f>
        <v>129</v>
      </c>
      <c r="O92" s="177">
        <f t="shared" si="20"/>
        <v>280</v>
      </c>
    </row>
    <row r="93" spans="1:15" ht="15" customHeight="1" thickBot="1">
      <c r="A93" s="1"/>
      <c r="B93" s="777" t="s">
        <v>224</v>
      </c>
      <c r="C93" s="158" t="s">
        <v>225</v>
      </c>
      <c r="D93" s="67">
        <v>12</v>
      </c>
      <c r="E93" s="354">
        <v>3</v>
      </c>
      <c r="F93" s="141">
        <f>SUM(D93:E93)</f>
        <v>15</v>
      </c>
      <c r="G93" s="232"/>
      <c r="H93" s="233"/>
      <c r="I93" s="233"/>
      <c r="J93" s="232"/>
      <c r="K93" s="233"/>
      <c r="L93" s="233"/>
      <c r="M93" s="67">
        <f>+D93</f>
        <v>12</v>
      </c>
      <c r="N93" s="68">
        <f>+E93</f>
        <v>3</v>
      </c>
      <c r="O93" s="36">
        <f>SUM(M93:N93)</f>
        <v>15</v>
      </c>
    </row>
    <row r="94" spans="1:15" ht="15" customHeight="1" thickBot="1">
      <c r="A94" s="1"/>
      <c r="B94" s="778"/>
      <c r="C94" s="378" t="s">
        <v>28</v>
      </c>
      <c r="D94" s="232">
        <f>SUM(D93)</f>
        <v>12</v>
      </c>
      <c r="E94" s="334">
        <f>SUM(E93)</f>
        <v>3</v>
      </c>
      <c r="F94" s="147">
        <f>SUM(D94:E94)</f>
        <v>15</v>
      </c>
      <c r="G94" s="232"/>
      <c r="H94" s="233"/>
      <c r="I94" s="233"/>
      <c r="J94" s="232"/>
      <c r="K94" s="233"/>
      <c r="L94" s="233"/>
      <c r="M94" s="175">
        <f>SUM(M93)</f>
        <v>12</v>
      </c>
      <c r="N94" s="176">
        <f>SUM(N93)</f>
        <v>3</v>
      </c>
      <c r="O94" s="177">
        <f>SUM(M94:N94)</f>
        <v>15</v>
      </c>
    </row>
    <row r="95" spans="1:15" ht="15" customHeight="1" thickBot="1">
      <c r="A95" s="1"/>
      <c r="B95" s="240" t="s">
        <v>12</v>
      </c>
      <c r="C95" s="72" t="s">
        <v>13</v>
      </c>
      <c r="D95" s="848">
        <v>33</v>
      </c>
      <c r="E95" s="849">
        <v>53</v>
      </c>
      <c r="F95" s="850">
        <f t="shared" si="19"/>
        <v>86</v>
      </c>
      <c r="G95" s="232"/>
      <c r="H95" s="233"/>
      <c r="I95" s="233"/>
      <c r="J95" s="232"/>
      <c r="K95" s="233"/>
      <c r="L95" s="147"/>
      <c r="M95" s="846">
        <f>+D95</f>
        <v>33</v>
      </c>
      <c r="N95" s="847">
        <f>+E95</f>
        <v>53</v>
      </c>
      <c r="O95" s="845">
        <f t="shared" si="20"/>
        <v>86</v>
      </c>
    </row>
    <row r="96" spans="1:15" ht="15" customHeight="1" thickBot="1">
      <c r="A96" s="1"/>
      <c r="B96" s="247"/>
      <c r="C96" s="378" t="s">
        <v>28</v>
      </c>
      <c r="D96" s="232">
        <f>SUM(D95)</f>
        <v>33</v>
      </c>
      <c r="E96" s="334">
        <f>SUM(E95)</f>
        <v>53</v>
      </c>
      <c r="F96" s="147">
        <f t="shared" si="19"/>
        <v>86</v>
      </c>
      <c r="G96" s="388"/>
      <c r="H96" s="140"/>
      <c r="I96" s="140"/>
      <c r="J96" s="388"/>
      <c r="K96" s="140"/>
      <c r="L96" s="140"/>
      <c r="M96" s="172">
        <f>+D96</f>
        <v>33</v>
      </c>
      <c r="N96" s="173">
        <f>+E96</f>
        <v>53</v>
      </c>
      <c r="O96" s="169">
        <f>SUM(M96:N96)</f>
        <v>86</v>
      </c>
    </row>
    <row r="97" spans="1:16" s="2" customFormat="1" ht="15" customHeight="1">
      <c r="A97" s="3"/>
      <c r="B97" s="253"/>
      <c r="C97" s="86" t="s">
        <v>91</v>
      </c>
      <c r="D97" s="6">
        <v>14</v>
      </c>
      <c r="E97" s="581">
        <v>29</v>
      </c>
      <c r="F97" s="141">
        <f>SUM(D97:E97)</f>
        <v>43</v>
      </c>
      <c r="G97" s="6">
        <v>18</v>
      </c>
      <c r="H97" s="582">
        <v>41</v>
      </c>
      <c r="I97" s="133">
        <f>SUM(G97:H97)</f>
        <v>59</v>
      </c>
      <c r="J97" s="6"/>
      <c r="K97" s="582"/>
      <c r="L97" s="133"/>
      <c r="M97" s="87">
        <f aca="true" t="shared" si="21" ref="M97:N99">+D97+G97</f>
        <v>32</v>
      </c>
      <c r="N97" s="634">
        <f t="shared" si="21"/>
        <v>70</v>
      </c>
      <c r="O97" s="89">
        <f>SUM(M97:N97)</f>
        <v>102</v>
      </c>
      <c r="P97"/>
    </row>
    <row r="98" spans="1:16" s="2" customFormat="1" ht="15" customHeight="1">
      <c r="A98" s="3"/>
      <c r="B98" s="243" t="s">
        <v>247</v>
      </c>
      <c r="C98" s="90" t="s">
        <v>92</v>
      </c>
      <c r="D98" s="30">
        <v>25</v>
      </c>
      <c r="E98" s="123">
        <v>54</v>
      </c>
      <c r="F98" s="124">
        <f>SUM(D98:E98)</f>
        <v>79</v>
      </c>
      <c r="G98" s="30"/>
      <c r="H98" s="342"/>
      <c r="I98" s="344"/>
      <c r="J98" s="30"/>
      <c r="K98" s="342"/>
      <c r="L98" s="344"/>
      <c r="M98" s="16">
        <f t="shared" si="21"/>
        <v>25</v>
      </c>
      <c r="N98" s="635">
        <f t="shared" si="21"/>
        <v>54</v>
      </c>
      <c r="O98" s="136">
        <f>SUM(M98:N98)</f>
        <v>79</v>
      </c>
      <c r="P98"/>
    </row>
    <row r="99" spans="2:15" ht="15" customHeight="1" thickBot="1">
      <c r="B99" s="243" t="s">
        <v>248</v>
      </c>
      <c r="C99" s="93" t="s">
        <v>93</v>
      </c>
      <c r="D99" s="125">
        <v>18</v>
      </c>
      <c r="E99" s="238">
        <v>39</v>
      </c>
      <c r="F99" s="127">
        <f>SUM(D99:E99)</f>
        <v>57</v>
      </c>
      <c r="G99" s="25">
        <v>18</v>
      </c>
      <c r="H99" s="26">
        <v>35</v>
      </c>
      <c r="I99" s="138">
        <f>SUM(G99:H99)</f>
        <v>53</v>
      </c>
      <c r="J99" s="25"/>
      <c r="K99" s="26"/>
      <c r="L99" s="138"/>
      <c r="M99" s="410">
        <f t="shared" si="21"/>
        <v>36</v>
      </c>
      <c r="N99" s="636">
        <f t="shared" si="21"/>
        <v>74</v>
      </c>
      <c r="O99" s="633">
        <f>SUM(M99:N99)</f>
        <v>110</v>
      </c>
    </row>
    <row r="100" spans="2:15" ht="15" customHeight="1" thickBot="1">
      <c r="B100" s="254"/>
      <c r="C100" s="71" t="s">
        <v>28</v>
      </c>
      <c r="D100" s="232">
        <f>SUM(D97:D99)</f>
        <v>57</v>
      </c>
      <c r="E100" s="336">
        <f>SUM(E97:E99)</f>
        <v>122</v>
      </c>
      <c r="F100" s="147">
        <f>SUM(D100:E100)</f>
        <v>179</v>
      </c>
      <c r="G100" s="232">
        <f>SUM(G97:G99)</f>
        <v>36</v>
      </c>
      <c r="H100" s="528">
        <f>SUM(H97:H99)</f>
        <v>76</v>
      </c>
      <c r="I100" s="528">
        <f>SUM(G100:H100)</f>
        <v>112</v>
      </c>
      <c r="J100" s="232"/>
      <c r="K100" s="528"/>
      <c r="L100" s="528"/>
      <c r="M100" s="172">
        <f>SUM(M97:M99)</f>
        <v>93</v>
      </c>
      <c r="N100" s="173">
        <f>SUM(N97:N99)</f>
        <v>198</v>
      </c>
      <c r="O100" s="168">
        <f>SUM(M100:N100)</f>
        <v>291</v>
      </c>
    </row>
    <row r="101" spans="2:15" ht="15" customHeight="1">
      <c r="B101" s="245"/>
      <c r="C101" s="32" t="s">
        <v>29</v>
      </c>
      <c r="D101" s="67">
        <v>13</v>
      </c>
      <c r="E101" s="355">
        <v>21</v>
      </c>
      <c r="F101" s="542">
        <f t="shared" si="19"/>
        <v>34</v>
      </c>
      <c r="G101" s="67"/>
      <c r="H101" s="355"/>
      <c r="I101" s="380"/>
      <c r="J101" s="67"/>
      <c r="K101" s="355"/>
      <c r="L101" s="380"/>
      <c r="M101" s="66">
        <f aca="true" t="shared" si="22" ref="M101:M110">+D101</f>
        <v>13</v>
      </c>
      <c r="N101" s="73">
        <f>+E101+H101</f>
        <v>21</v>
      </c>
      <c r="O101" s="74">
        <f t="shared" si="20"/>
        <v>34</v>
      </c>
    </row>
    <row r="102" spans="2:15" ht="15" customHeight="1">
      <c r="B102" s="242"/>
      <c r="C102" s="75" t="s">
        <v>30</v>
      </c>
      <c r="D102" s="69">
        <v>11</v>
      </c>
      <c r="E102" s="351">
        <v>21</v>
      </c>
      <c r="F102" s="352">
        <f t="shared" si="19"/>
        <v>32</v>
      </c>
      <c r="G102" s="69"/>
      <c r="H102" s="351"/>
      <c r="I102" s="348"/>
      <c r="J102" s="69"/>
      <c r="K102" s="351"/>
      <c r="L102" s="348"/>
      <c r="M102" s="219">
        <f t="shared" si="22"/>
        <v>11</v>
      </c>
      <c r="N102" s="76">
        <f aca="true" t="shared" si="23" ref="N102:N110">+E102</f>
        <v>21</v>
      </c>
      <c r="O102" s="77">
        <f t="shared" si="20"/>
        <v>32</v>
      </c>
    </row>
    <row r="103" spans="2:15" ht="15" customHeight="1">
      <c r="B103" s="242"/>
      <c r="C103" s="23" t="s">
        <v>31</v>
      </c>
      <c r="D103" s="215">
        <v>26</v>
      </c>
      <c r="E103" s="357">
        <v>16</v>
      </c>
      <c r="F103" s="338">
        <f t="shared" si="19"/>
        <v>42</v>
      </c>
      <c r="G103" s="563"/>
      <c r="H103" s="564"/>
      <c r="I103" s="564"/>
      <c r="J103" s="563"/>
      <c r="K103" s="564"/>
      <c r="L103" s="564"/>
      <c r="M103" s="219">
        <f t="shared" si="22"/>
        <v>26</v>
      </c>
      <c r="N103" s="18">
        <f t="shared" si="23"/>
        <v>16</v>
      </c>
      <c r="O103" s="19">
        <f t="shared" si="20"/>
        <v>42</v>
      </c>
    </row>
    <row r="104" spans="2:15" ht="15" customHeight="1">
      <c r="B104" s="243" t="s">
        <v>324</v>
      </c>
      <c r="C104" s="23" t="s">
        <v>249</v>
      </c>
      <c r="D104" s="215">
        <v>1</v>
      </c>
      <c r="E104" s="357"/>
      <c r="F104" s="338">
        <f t="shared" si="19"/>
        <v>1</v>
      </c>
      <c r="G104" s="563"/>
      <c r="H104" s="564"/>
      <c r="I104" s="583"/>
      <c r="J104" s="563"/>
      <c r="K104" s="564"/>
      <c r="L104" s="583"/>
      <c r="M104" s="17">
        <f t="shared" si="22"/>
        <v>1</v>
      </c>
      <c r="N104" s="18">
        <f t="shared" si="23"/>
        <v>0</v>
      </c>
      <c r="O104" s="19">
        <f t="shared" si="20"/>
        <v>1</v>
      </c>
    </row>
    <row r="105" spans="2:15" ht="15" customHeight="1">
      <c r="B105" s="243"/>
      <c r="C105" s="657" t="s">
        <v>347</v>
      </c>
      <c r="D105" s="215"/>
      <c r="E105" s="357">
        <v>1</v>
      </c>
      <c r="F105" s="338">
        <f t="shared" si="19"/>
        <v>1</v>
      </c>
      <c r="G105" s="563"/>
      <c r="H105" s="564"/>
      <c r="I105" s="583"/>
      <c r="J105" s="563"/>
      <c r="K105" s="564"/>
      <c r="L105" s="583"/>
      <c r="M105" s="17">
        <f t="shared" si="22"/>
        <v>0</v>
      </c>
      <c r="N105" s="18">
        <f t="shared" si="23"/>
        <v>1</v>
      </c>
      <c r="O105" s="19">
        <f t="shared" si="20"/>
        <v>1</v>
      </c>
    </row>
    <row r="106" spans="2:15" ht="15" customHeight="1">
      <c r="B106" s="243"/>
      <c r="C106" s="24" t="s">
        <v>32</v>
      </c>
      <c r="D106" s="69">
        <v>19</v>
      </c>
      <c r="E106" s="351">
        <v>12</v>
      </c>
      <c r="F106" s="352">
        <f t="shared" si="19"/>
        <v>31</v>
      </c>
      <c r="G106" s="584"/>
      <c r="H106" s="585"/>
      <c r="I106" s="586"/>
      <c r="J106" s="584"/>
      <c r="K106" s="585"/>
      <c r="L106" s="586"/>
      <c r="M106" s="25">
        <f t="shared" si="22"/>
        <v>19</v>
      </c>
      <c r="N106" s="26">
        <f t="shared" si="23"/>
        <v>12</v>
      </c>
      <c r="O106" s="27">
        <f t="shared" si="20"/>
        <v>31</v>
      </c>
    </row>
    <row r="107" spans="2:15" ht="15" customHeight="1">
      <c r="B107" s="243" t="s">
        <v>25</v>
      </c>
      <c r="C107" s="23" t="s">
        <v>11</v>
      </c>
      <c r="D107" s="215"/>
      <c r="E107" s="587">
        <v>7</v>
      </c>
      <c r="F107" s="338">
        <f t="shared" si="19"/>
        <v>7</v>
      </c>
      <c r="G107" s="215"/>
      <c r="H107" s="357"/>
      <c r="I107" s="357"/>
      <c r="J107" s="215"/>
      <c r="K107" s="357"/>
      <c r="L107" s="357"/>
      <c r="M107" s="79">
        <f t="shared" si="22"/>
        <v>0</v>
      </c>
      <c r="N107" s="18">
        <f t="shared" si="23"/>
        <v>7</v>
      </c>
      <c r="O107" s="19">
        <f t="shared" si="20"/>
        <v>7</v>
      </c>
    </row>
    <row r="108" spans="2:15" ht="15" customHeight="1">
      <c r="B108" s="242"/>
      <c r="C108" s="23" t="s">
        <v>86</v>
      </c>
      <c r="D108" s="215">
        <v>11</v>
      </c>
      <c r="E108" s="357">
        <v>18</v>
      </c>
      <c r="F108" s="338">
        <f t="shared" si="19"/>
        <v>29</v>
      </c>
      <c r="G108" s="215"/>
      <c r="H108" s="357"/>
      <c r="I108" s="339"/>
      <c r="J108" s="215"/>
      <c r="K108" s="357"/>
      <c r="L108" s="339"/>
      <c r="M108" s="78">
        <f t="shared" si="22"/>
        <v>11</v>
      </c>
      <c r="N108" s="80">
        <f t="shared" si="23"/>
        <v>18</v>
      </c>
      <c r="O108" s="19">
        <f t="shared" si="20"/>
        <v>29</v>
      </c>
    </row>
    <row r="109" spans="2:15" ht="15" customHeight="1">
      <c r="B109" s="243"/>
      <c r="C109" s="128" t="s">
        <v>87</v>
      </c>
      <c r="D109" s="215">
        <v>3</v>
      </c>
      <c r="E109" s="357">
        <v>8</v>
      </c>
      <c r="F109" s="338">
        <f>SUM(D109:E109)</f>
        <v>11</v>
      </c>
      <c r="G109" s="563"/>
      <c r="H109" s="564"/>
      <c r="I109" s="564"/>
      <c r="J109" s="563"/>
      <c r="K109" s="564"/>
      <c r="L109" s="564"/>
      <c r="M109" s="17">
        <f t="shared" si="22"/>
        <v>3</v>
      </c>
      <c r="N109" s="18">
        <f t="shared" si="23"/>
        <v>8</v>
      </c>
      <c r="O109" s="19">
        <f t="shared" si="20"/>
        <v>11</v>
      </c>
    </row>
    <row r="110" spans="2:15" ht="15" customHeight="1" thickBot="1">
      <c r="B110" s="243"/>
      <c r="C110" s="23" t="s">
        <v>88</v>
      </c>
      <c r="D110" s="215">
        <v>3</v>
      </c>
      <c r="E110" s="357">
        <v>17</v>
      </c>
      <c r="F110" s="338">
        <f t="shared" si="19"/>
        <v>20</v>
      </c>
      <c r="G110" s="563"/>
      <c r="H110" s="564"/>
      <c r="I110" s="564"/>
      <c r="J110" s="563"/>
      <c r="K110" s="564"/>
      <c r="L110" s="564"/>
      <c r="M110" s="79">
        <f t="shared" si="22"/>
        <v>3</v>
      </c>
      <c r="N110" s="81">
        <f t="shared" si="23"/>
        <v>17</v>
      </c>
      <c r="O110" s="19">
        <f t="shared" si="20"/>
        <v>20</v>
      </c>
    </row>
    <row r="111" spans="2:15" ht="15" customHeight="1" thickBot="1">
      <c r="B111" s="244"/>
      <c r="C111" s="28" t="s">
        <v>28</v>
      </c>
      <c r="D111" s="232">
        <f>SUM(D101:D110)</f>
        <v>87</v>
      </c>
      <c r="E111" s="233">
        <f>SUM(E101:E110)</f>
        <v>121</v>
      </c>
      <c r="F111" s="336">
        <f t="shared" si="19"/>
        <v>208</v>
      </c>
      <c r="G111" s="232"/>
      <c r="H111" s="233"/>
      <c r="I111" s="233"/>
      <c r="J111" s="232"/>
      <c r="K111" s="233"/>
      <c r="L111" s="233"/>
      <c r="M111" s="170">
        <f>SUM(M101:M110)</f>
        <v>87</v>
      </c>
      <c r="N111" s="171">
        <f>SUM(N101:N110)</f>
        <v>121</v>
      </c>
      <c r="O111" s="169">
        <f t="shared" si="20"/>
        <v>208</v>
      </c>
    </row>
    <row r="112" spans="2:15" ht="15" customHeight="1">
      <c r="B112" s="256" t="s">
        <v>331</v>
      </c>
      <c r="C112" s="83" t="s">
        <v>332</v>
      </c>
      <c r="D112" s="535"/>
      <c r="E112" s="357">
        <v>2</v>
      </c>
      <c r="F112" s="357">
        <v>2</v>
      </c>
      <c r="G112" s="519"/>
      <c r="H112" s="520"/>
      <c r="I112" s="547"/>
      <c r="J112" s="519"/>
      <c r="K112" s="520"/>
      <c r="L112" s="521"/>
      <c r="M112" s="716">
        <f>SUM(D112,G112,J112)</f>
        <v>0</v>
      </c>
      <c r="N112" s="720">
        <f>SUM(E112,H112,K112)</f>
        <v>2</v>
      </c>
      <c r="O112" s="718">
        <f>SUM(M112:N112)</f>
        <v>2</v>
      </c>
    </row>
    <row r="113" spans="2:15" ht="15" customHeight="1" thickBot="1">
      <c r="B113" s="256" t="s">
        <v>109</v>
      </c>
      <c r="C113" s="83" t="s">
        <v>333</v>
      </c>
      <c r="D113" s="230">
        <v>5</v>
      </c>
      <c r="E113" s="237">
        <v>10</v>
      </c>
      <c r="F113" s="357">
        <v>15</v>
      </c>
      <c r="G113" s="722"/>
      <c r="H113" s="723"/>
      <c r="I113" s="724"/>
      <c r="J113" s="722"/>
      <c r="K113" s="723"/>
      <c r="L113" s="725"/>
      <c r="M113" s="717">
        <f>SUM(D113,G113,J113)</f>
        <v>5</v>
      </c>
      <c r="N113" s="721">
        <f>SUM(E113,H113,K113)</f>
        <v>10</v>
      </c>
      <c r="O113" s="719">
        <f>SUM(M113:N113)</f>
        <v>15</v>
      </c>
    </row>
    <row r="114" spans="2:15" ht="15" customHeight="1" thickBot="1">
      <c r="B114" s="242"/>
      <c r="C114" s="28" t="s">
        <v>28</v>
      </c>
      <c r="D114" s="232">
        <f>SUM(D112:D113)</f>
        <v>5</v>
      </c>
      <c r="E114" s="233">
        <f>SUM(E112:E113)</f>
        <v>12</v>
      </c>
      <c r="F114" s="336">
        <f>SUM(F112:F113)</f>
        <v>17</v>
      </c>
      <c r="G114" s="388"/>
      <c r="H114" s="389"/>
      <c r="I114" s="389"/>
      <c r="J114" s="232"/>
      <c r="K114" s="233"/>
      <c r="L114" s="140"/>
      <c r="M114" s="661">
        <f>SUM(M112:M113)</f>
        <v>5</v>
      </c>
      <c r="N114" s="662">
        <f>SUM(N112:N113)</f>
        <v>12</v>
      </c>
      <c r="O114" s="174">
        <f>SUM(M114,N114)</f>
        <v>17</v>
      </c>
    </row>
    <row r="115" spans="2:15" ht="15" customHeight="1">
      <c r="B115" s="255"/>
      <c r="C115" s="376" t="s">
        <v>200</v>
      </c>
      <c r="D115" s="558">
        <v>70</v>
      </c>
      <c r="E115" s="559">
        <v>18</v>
      </c>
      <c r="F115" s="141">
        <f aca="true" t="shared" si="24" ref="F115:F120">+D115+E115</f>
        <v>88</v>
      </c>
      <c r="G115" s="67"/>
      <c r="H115" s="355"/>
      <c r="I115" s="380"/>
      <c r="J115" s="67"/>
      <c r="K115" s="355"/>
      <c r="L115" s="380"/>
      <c r="M115" s="67">
        <f aca="true" t="shared" si="25" ref="M115:N119">+D115</f>
        <v>70</v>
      </c>
      <c r="N115" s="68">
        <f t="shared" si="25"/>
        <v>18</v>
      </c>
      <c r="O115" s="36">
        <f>+M115+N115</f>
        <v>88</v>
      </c>
    </row>
    <row r="116" spans="2:15" ht="15" customHeight="1">
      <c r="B116" s="256" t="s">
        <v>246</v>
      </c>
      <c r="C116" s="83" t="s">
        <v>89</v>
      </c>
      <c r="D116" s="560">
        <v>82</v>
      </c>
      <c r="E116" s="561"/>
      <c r="F116" s="124">
        <f t="shared" si="24"/>
        <v>82</v>
      </c>
      <c r="G116" s="69"/>
      <c r="H116" s="351"/>
      <c r="I116" s="348"/>
      <c r="J116" s="69">
        <v>10</v>
      </c>
      <c r="K116" s="351"/>
      <c r="L116" s="348">
        <v>10</v>
      </c>
      <c r="M116" s="229">
        <f>SUM(F116,L116)</f>
        <v>92</v>
      </c>
      <c r="N116" s="220">
        <f t="shared" si="25"/>
        <v>0</v>
      </c>
      <c r="O116" s="82">
        <f>+M116+N116</f>
        <v>92</v>
      </c>
    </row>
    <row r="117" spans="2:15" ht="15" customHeight="1">
      <c r="B117" s="256" t="s">
        <v>186</v>
      </c>
      <c r="C117" s="377" t="s">
        <v>90</v>
      </c>
      <c r="D117" s="560">
        <v>87</v>
      </c>
      <c r="E117" s="562">
        <v>26</v>
      </c>
      <c r="F117" s="121">
        <f t="shared" si="24"/>
        <v>113</v>
      </c>
      <c r="G117" s="563"/>
      <c r="H117" s="564"/>
      <c r="I117" s="564"/>
      <c r="J117" s="563"/>
      <c r="K117" s="564"/>
      <c r="L117" s="564"/>
      <c r="M117" s="229">
        <f t="shared" si="25"/>
        <v>87</v>
      </c>
      <c r="N117" s="220">
        <f t="shared" si="25"/>
        <v>26</v>
      </c>
      <c r="O117" s="82">
        <f>+M117+N117</f>
        <v>113</v>
      </c>
    </row>
    <row r="118" spans="2:15" ht="15" customHeight="1">
      <c r="B118" s="256" t="s">
        <v>109</v>
      </c>
      <c r="C118" s="660" t="s">
        <v>330</v>
      </c>
      <c r="D118" s="658">
        <v>7</v>
      </c>
      <c r="E118" s="659">
        <v>3</v>
      </c>
      <c r="F118" s="121">
        <f t="shared" si="24"/>
        <v>10</v>
      </c>
      <c r="G118" s="567"/>
      <c r="H118" s="568"/>
      <c r="I118" s="568"/>
      <c r="J118" s="567"/>
      <c r="K118" s="568"/>
      <c r="L118" s="568"/>
      <c r="M118" s="229">
        <f t="shared" si="25"/>
        <v>7</v>
      </c>
      <c r="N118" s="220">
        <v>3</v>
      </c>
      <c r="O118" s="82">
        <v>10</v>
      </c>
    </row>
    <row r="119" spans="2:15" ht="15" customHeight="1" thickBot="1">
      <c r="B119" s="256"/>
      <c r="C119" s="206" t="s">
        <v>245</v>
      </c>
      <c r="D119" s="565">
        <v>26</v>
      </c>
      <c r="E119" s="566">
        <v>23</v>
      </c>
      <c r="F119" s="121">
        <f t="shared" si="24"/>
        <v>49</v>
      </c>
      <c r="G119" s="567"/>
      <c r="H119" s="568"/>
      <c r="I119" s="569"/>
      <c r="J119" s="567"/>
      <c r="K119" s="568"/>
      <c r="L119" s="569"/>
      <c r="M119" s="229">
        <f t="shared" si="25"/>
        <v>26</v>
      </c>
      <c r="N119" s="220">
        <f t="shared" si="25"/>
        <v>23</v>
      </c>
      <c r="O119" s="82">
        <f>+M119+N119</f>
        <v>49</v>
      </c>
    </row>
    <row r="120" spans="2:15" ht="15" customHeight="1" thickBot="1">
      <c r="B120" s="257"/>
      <c r="C120" s="28" t="s">
        <v>28</v>
      </c>
      <c r="D120" s="232">
        <f>SUM(D115:D119)</f>
        <v>272</v>
      </c>
      <c r="E120" s="334">
        <f>SUM(E115:E119)</f>
        <v>70</v>
      </c>
      <c r="F120" s="147">
        <f t="shared" si="24"/>
        <v>342</v>
      </c>
      <c r="G120" s="570"/>
      <c r="H120" s="571"/>
      <c r="I120" s="572"/>
      <c r="J120" s="232">
        <v>10</v>
      </c>
      <c r="K120" s="571"/>
      <c r="L120" s="232">
        <v>10</v>
      </c>
      <c r="M120" s="166">
        <f>SUM(M115:M119)</f>
        <v>282</v>
      </c>
      <c r="N120" s="166">
        <f>SUM(N115:N119)</f>
        <v>70</v>
      </c>
      <c r="O120" s="166">
        <f>+M120+N120</f>
        <v>352</v>
      </c>
    </row>
    <row r="121" spans="2:15" ht="15" customHeight="1">
      <c r="B121" s="629"/>
      <c r="C121" s="86" t="s">
        <v>91</v>
      </c>
      <c r="D121" s="6">
        <v>1</v>
      </c>
      <c r="E121" s="581"/>
      <c r="F121" s="141">
        <f>SUM(D121:E121)</f>
        <v>1</v>
      </c>
      <c r="G121" s="6"/>
      <c r="H121" s="582"/>
      <c r="I121" s="141"/>
      <c r="J121" s="6"/>
      <c r="K121" s="582"/>
      <c r="L121" s="133"/>
      <c r="M121" s="87">
        <f>+D121+G121</f>
        <v>1</v>
      </c>
      <c r="N121" s="88">
        <f>+E121+H121</f>
        <v>0</v>
      </c>
      <c r="O121" s="89">
        <f>SUM(M121:N121)</f>
        <v>1</v>
      </c>
    </row>
    <row r="122" spans="2:15" ht="15" customHeight="1">
      <c r="B122" s="256" t="s">
        <v>272</v>
      </c>
      <c r="C122" s="90" t="s">
        <v>92</v>
      </c>
      <c r="D122" s="30"/>
      <c r="E122" s="123">
        <v>3</v>
      </c>
      <c r="F122" s="124">
        <f>SUM(D122:E122)</f>
        <v>3</v>
      </c>
      <c r="G122" s="30"/>
      <c r="H122" s="342"/>
      <c r="I122" s="344"/>
      <c r="J122" s="30"/>
      <c r="K122" s="342"/>
      <c r="L122" s="344"/>
      <c r="M122" s="21">
        <f>+D122</f>
        <v>0</v>
      </c>
      <c r="N122" s="92">
        <f>+E122+H122</f>
        <v>3</v>
      </c>
      <c r="O122" s="22">
        <f>SUM(M122:N122)</f>
        <v>3</v>
      </c>
    </row>
    <row r="123" spans="2:15" ht="15" customHeight="1" thickBot="1">
      <c r="B123" s="256" t="s">
        <v>273</v>
      </c>
      <c r="C123" s="93" t="s">
        <v>93</v>
      </c>
      <c r="D123" s="125"/>
      <c r="E123" s="238">
        <v>1</v>
      </c>
      <c r="F123" s="127">
        <f>SUM(D123:E123)</f>
        <v>1</v>
      </c>
      <c r="G123" s="25"/>
      <c r="H123" s="26"/>
      <c r="I123" s="358"/>
      <c r="J123" s="25"/>
      <c r="K123" s="26"/>
      <c r="L123" s="138"/>
      <c r="M123" s="94">
        <f>+D123+G123</f>
        <v>0</v>
      </c>
      <c r="N123" s="95">
        <f>+E123+H123</f>
        <v>1</v>
      </c>
      <c r="O123" s="96">
        <f>SUM(M123:N123)</f>
        <v>1</v>
      </c>
    </row>
    <row r="124" spans="2:15" ht="15" customHeight="1" thickBot="1">
      <c r="B124" s="630"/>
      <c r="C124" s="221" t="s">
        <v>14</v>
      </c>
      <c r="D124" s="396">
        <f>SUM(D121:D123)</f>
        <v>1</v>
      </c>
      <c r="E124" s="588">
        <f>SUM(E121:E123)</f>
        <v>4</v>
      </c>
      <c r="F124" s="589">
        <f>SUM(D124:E124)</f>
        <v>5</v>
      </c>
      <c r="G124" s="396"/>
      <c r="H124" s="588"/>
      <c r="I124" s="589"/>
      <c r="J124" s="232"/>
      <c r="K124" s="528"/>
      <c r="L124" s="528"/>
      <c r="M124" s="726">
        <f>SUM(M121:M123)</f>
        <v>1</v>
      </c>
      <c r="N124" s="727">
        <f>SUM(N121:N123)</f>
        <v>4</v>
      </c>
      <c r="O124" s="728">
        <f>SUM(M124:N124)</f>
        <v>5</v>
      </c>
    </row>
    <row r="125" spans="2:15" ht="15" customHeight="1" thickBot="1">
      <c r="B125" s="222" t="s">
        <v>240</v>
      </c>
      <c r="C125" s="226" t="s">
        <v>278</v>
      </c>
      <c r="D125" s="730">
        <v>4</v>
      </c>
      <c r="E125" s="731">
        <v>4</v>
      </c>
      <c r="F125" s="729">
        <f>SUM(D125:E125)</f>
        <v>8</v>
      </c>
      <c r="G125" s="590"/>
      <c r="H125" s="591"/>
      <c r="I125" s="591"/>
      <c r="J125" s="590"/>
      <c r="K125" s="591"/>
      <c r="L125" s="591"/>
      <c r="M125" s="732">
        <f>+D125</f>
        <v>4</v>
      </c>
      <c r="N125" s="733">
        <f>+E125</f>
        <v>4</v>
      </c>
      <c r="O125" s="734">
        <f>SUM(M125:N125)</f>
        <v>8</v>
      </c>
    </row>
    <row r="126" spans="2:15" ht="19.5" customHeight="1" thickBot="1">
      <c r="B126" s="773" t="s">
        <v>94</v>
      </c>
      <c r="C126" s="773"/>
      <c r="D126" s="592">
        <f>+D8+D9+D35+D50+D54+D60+D63+D66+D68+D79++D89+D92+D94+D96+D100+D111</f>
        <v>2155</v>
      </c>
      <c r="E126" s="592">
        <f aca="true" t="shared" si="26" ref="E126:O126">+E8+E9+E35+E50+E54+E60+E63+E66+E68+E79++E89+E92+E94+E96+E100+E111</f>
        <v>1632</v>
      </c>
      <c r="F126" s="592">
        <f t="shared" si="26"/>
        <v>3787</v>
      </c>
      <c r="G126" s="592">
        <f t="shared" si="26"/>
        <v>222</v>
      </c>
      <c r="H126" s="592">
        <f t="shared" si="26"/>
        <v>278</v>
      </c>
      <c r="I126" s="592">
        <f t="shared" si="26"/>
        <v>500</v>
      </c>
      <c r="J126" s="592">
        <f t="shared" si="26"/>
        <v>124</v>
      </c>
      <c r="K126" s="592">
        <f t="shared" si="26"/>
        <v>40</v>
      </c>
      <c r="L126" s="592">
        <f t="shared" si="26"/>
        <v>164</v>
      </c>
      <c r="M126" s="592">
        <f t="shared" si="26"/>
        <v>2501</v>
      </c>
      <c r="N126" s="592">
        <f t="shared" si="26"/>
        <v>1950</v>
      </c>
      <c r="O126" s="592">
        <f t="shared" si="26"/>
        <v>4451</v>
      </c>
    </row>
    <row r="127" spans="2:15" ht="19.5" customHeight="1" thickBot="1">
      <c r="B127" s="774" t="s">
        <v>95</v>
      </c>
      <c r="C127" s="774"/>
      <c r="D127" s="397">
        <f>+D114+D120+D124</f>
        <v>278</v>
      </c>
      <c r="E127" s="397">
        <f aca="true" t="shared" si="27" ref="E127:O127">+E114+E120+E124</f>
        <v>86</v>
      </c>
      <c r="F127" s="397">
        <f t="shared" si="27"/>
        <v>364</v>
      </c>
      <c r="G127" s="397">
        <f t="shared" si="27"/>
        <v>0</v>
      </c>
      <c r="H127" s="397">
        <f t="shared" si="27"/>
        <v>0</v>
      </c>
      <c r="I127" s="397">
        <f t="shared" si="27"/>
        <v>0</v>
      </c>
      <c r="J127" s="397">
        <f t="shared" si="27"/>
        <v>10</v>
      </c>
      <c r="K127" s="397">
        <f t="shared" si="27"/>
        <v>0</v>
      </c>
      <c r="L127" s="397">
        <f t="shared" si="27"/>
        <v>10</v>
      </c>
      <c r="M127" s="397">
        <f t="shared" si="27"/>
        <v>288</v>
      </c>
      <c r="N127" s="397">
        <f t="shared" si="27"/>
        <v>86</v>
      </c>
      <c r="O127" s="397">
        <f t="shared" si="27"/>
        <v>374</v>
      </c>
    </row>
    <row r="128" spans="2:15" ht="19.5" customHeight="1" thickBot="1">
      <c r="B128" s="776" t="s">
        <v>252</v>
      </c>
      <c r="C128" s="776"/>
      <c r="D128" s="593">
        <f>+D125</f>
        <v>4</v>
      </c>
      <c r="E128" s="593">
        <f>+E125</f>
        <v>4</v>
      </c>
      <c r="F128" s="593">
        <f>+F125</f>
        <v>8</v>
      </c>
      <c r="G128" s="397"/>
      <c r="H128" s="397"/>
      <c r="I128" s="397"/>
      <c r="J128" s="397"/>
      <c r="K128" s="397"/>
      <c r="L128" s="397"/>
      <c r="M128" s="399">
        <f>+M125</f>
        <v>4</v>
      </c>
      <c r="N128" s="399">
        <f>+N125</f>
        <v>4</v>
      </c>
      <c r="O128" s="398">
        <f>+O125</f>
        <v>8</v>
      </c>
    </row>
    <row r="129" spans="2:15" ht="19.5" customHeight="1" thickBot="1">
      <c r="B129" s="775" t="s">
        <v>96</v>
      </c>
      <c r="C129" s="775"/>
      <c r="D129" s="417">
        <f aca="true" t="shared" si="28" ref="D129:O129">SUM(D126:D128)</f>
        <v>2437</v>
      </c>
      <c r="E129" s="417">
        <f t="shared" si="28"/>
        <v>1722</v>
      </c>
      <c r="F129" s="417">
        <f t="shared" si="28"/>
        <v>4159</v>
      </c>
      <c r="G129" s="417">
        <f t="shared" si="28"/>
        <v>222</v>
      </c>
      <c r="H129" s="417">
        <f t="shared" si="28"/>
        <v>278</v>
      </c>
      <c r="I129" s="417">
        <f t="shared" si="28"/>
        <v>500</v>
      </c>
      <c r="J129" s="417">
        <f t="shared" si="28"/>
        <v>134</v>
      </c>
      <c r="K129" s="417">
        <f t="shared" si="28"/>
        <v>40</v>
      </c>
      <c r="L129" s="417">
        <f t="shared" si="28"/>
        <v>174</v>
      </c>
      <c r="M129" s="417">
        <f t="shared" si="28"/>
        <v>2793</v>
      </c>
      <c r="N129" s="417">
        <f t="shared" si="28"/>
        <v>2040</v>
      </c>
      <c r="O129" s="417">
        <f t="shared" si="28"/>
        <v>4833</v>
      </c>
    </row>
    <row r="130" ht="19.5" customHeight="1"/>
    <row r="131" spans="2:15" ht="19.5" customHeight="1">
      <c r="B131" s="761" t="s">
        <v>10</v>
      </c>
      <c r="C131" s="761"/>
      <c r="D131" s="761"/>
      <c r="E131" s="761"/>
      <c r="F131" s="761"/>
      <c r="G131" s="761"/>
      <c r="H131" s="761"/>
      <c r="I131" s="761"/>
      <c r="J131" s="761"/>
      <c r="K131" s="761"/>
      <c r="L131" s="761"/>
      <c r="M131" s="761"/>
      <c r="N131" s="761"/>
      <c r="O131" s="761"/>
    </row>
    <row r="132" spans="2:15" ht="19.5" customHeight="1">
      <c r="B132" s="761" t="s">
        <v>0</v>
      </c>
      <c r="C132" s="761"/>
      <c r="D132" s="761"/>
      <c r="E132" s="761"/>
      <c r="F132" s="761"/>
      <c r="G132" s="761"/>
      <c r="H132" s="761"/>
      <c r="I132" s="761"/>
      <c r="J132" s="761"/>
      <c r="K132" s="761"/>
      <c r="L132" s="761"/>
      <c r="M132" s="761"/>
      <c r="N132" s="761"/>
      <c r="O132" s="761"/>
    </row>
    <row r="133" spans="2:15" ht="19.5" customHeight="1">
      <c r="B133" s="761" t="s">
        <v>334</v>
      </c>
      <c r="C133" s="761"/>
      <c r="D133" s="761"/>
      <c r="E133" s="761"/>
      <c r="F133" s="761"/>
      <c r="G133" s="761"/>
      <c r="H133" s="761"/>
      <c r="I133" s="761"/>
      <c r="J133" s="761"/>
      <c r="K133" s="761"/>
      <c r="L133" s="761"/>
      <c r="M133" s="761"/>
      <c r="N133" s="761"/>
      <c r="O133" s="761"/>
    </row>
    <row r="134" spans="2:15" ht="19.5" customHeight="1" thickBot="1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2:16" ht="19.5" customHeight="1" thickBot="1">
      <c r="B135" s="779" t="s">
        <v>33</v>
      </c>
      <c r="C135" s="779" t="s">
        <v>1</v>
      </c>
      <c r="D135" s="781" t="s">
        <v>2</v>
      </c>
      <c r="E135" s="782"/>
      <c r="F135" s="782"/>
      <c r="G135" s="781" t="s">
        <v>3</v>
      </c>
      <c r="H135" s="782"/>
      <c r="I135" s="782"/>
      <c r="J135" s="770" t="s">
        <v>250</v>
      </c>
      <c r="K135" s="771"/>
      <c r="L135" s="772"/>
      <c r="M135" s="783" t="s">
        <v>4</v>
      </c>
      <c r="N135" s="784"/>
      <c r="O135" s="785"/>
      <c r="P135" s="2"/>
    </row>
    <row r="136" spans="2:15" ht="25.5" customHeight="1" thickBot="1">
      <c r="B136" s="780"/>
      <c r="C136" s="780"/>
      <c r="D136" s="98" t="s">
        <v>5</v>
      </c>
      <c r="E136" s="99" t="s">
        <v>6</v>
      </c>
      <c r="F136" s="100" t="s">
        <v>7</v>
      </c>
      <c r="G136" s="98" t="s">
        <v>5</v>
      </c>
      <c r="H136" s="99" t="s">
        <v>6</v>
      </c>
      <c r="I136" s="100" t="s">
        <v>7</v>
      </c>
      <c r="J136" s="195" t="s">
        <v>5</v>
      </c>
      <c r="K136" s="196" t="s">
        <v>6</v>
      </c>
      <c r="L136" s="197" t="s">
        <v>7</v>
      </c>
      <c r="M136" s="179" t="s">
        <v>5</v>
      </c>
      <c r="N136" s="180" t="s">
        <v>6</v>
      </c>
      <c r="O136" s="181" t="s">
        <v>7</v>
      </c>
    </row>
    <row r="137" spans="2:15" ht="15" customHeight="1" thickBot="1">
      <c r="B137" s="258" t="s">
        <v>97</v>
      </c>
      <c r="C137" s="101" t="s">
        <v>319</v>
      </c>
      <c r="D137" s="594">
        <v>34</v>
      </c>
      <c r="E137" s="595">
        <v>28</v>
      </c>
      <c r="F137" s="218">
        <f aca="true" t="shared" si="29" ref="F137:F144">SUM(D137:E137)</f>
        <v>62</v>
      </c>
      <c r="G137" s="217"/>
      <c r="H137" s="595"/>
      <c r="I137" s="218"/>
      <c r="J137" s="217"/>
      <c r="K137" s="595"/>
      <c r="L137" s="218"/>
      <c r="M137" s="182">
        <f>+D137</f>
        <v>34</v>
      </c>
      <c r="N137" s="183">
        <f>+E137</f>
        <v>28</v>
      </c>
      <c r="O137" s="184">
        <f aca="true" t="shared" si="30" ref="O137:O161">SUM(M137:N137)</f>
        <v>62</v>
      </c>
    </row>
    <row r="138" spans="2:15" ht="15" customHeight="1">
      <c r="B138" s="259"/>
      <c r="C138" s="152" t="s">
        <v>215</v>
      </c>
      <c r="D138" s="67">
        <v>18</v>
      </c>
      <c r="E138" s="596">
        <v>13</v>
      </c>
      <c r="F138" s="141">
        <f>SUM(D138:E138)</f>
        <v>31</v>
      </c>
      <c r="G138" s="597"/>
      <c r="H138" s="598"/>
      <c r="I138" s="599"/>
      <c r="J138" s="400">
        <v>10</v>
      </c>
      <c r="K138" s="401">
        <v>10</v>
      </c>
      <c r="L138" s="745">
        <f>+J138+K138</f>
        <v>20</v>
      </c>
      <c r="M138" s="66">
        <f aca="true" t="shared" si="31" ref="M138:O141">+D138+G138+J138</f>
        <v>28</v>
      </c>
      <c r="N138" s="405">
        <f t="shared" si="31"/>
        <v>23</v>
      </c>
      <c r="O138" s="404">
        <f t="shared" si="31"/>
        <v>51</v>
      </c>
    </row>
    <row r="139" spans="2:15" ht="15" customHeight="1">
      <c r="B139" s="260"/>
      <c r="C139" s="207" t="s">
        <v>197</v>
      </c>
      <c r="D139" s="229">
        <v>7</v>
      </c>
      <c r="E139" s="385">
        <v>25</v>
      </c>
      <c r="F139" s="124">
        <f t="shared" si="29"/>
        <v>32</v>
      </c>
      <c r="G139" s="229">
        <v>1</v>
      </c>
      <c r="H139" s="385">
        <v>13</v>
      </c>
      <c r="I139" s="124">
        <f>SUM(G139:H139)</f>
        <v>14</v>
      </c>
      <c r="J139" s="600"/>
      <c r="K139" s="601"/>
      <c r="L139" s="121"/>
      <c r="M139" s="163">
        <f t="shared" si="31"/>
        <v>8</v>
      </c>
      <c r="N139" s="209">
        <f t="shared" si="31"/>
        <v>38</v>
      </c>
      <c r="O139" s="407">
        <f t="shared" si="31"/>
        <v>46</v>
      </c>
    </row>
    <row r="140" spans="2:15" ht="15" customHeight="1">
      <c r="B140" s="243" t="s">
        <v>99</v>
      </c>
      <c r="C140" s="111" t="s">
        <v>98</v>
      </c>
      <c r="D140" s="229">
        <v>29</v>
      </c>
      <c r="E140" s="534">
        <v>26</v>
      </c>
      <c r="F140" s="602">
        <f t="shared" si="29"/>
        <v>55</v>
      </c>
      <c r="G140" s="122">
        <v>12</v>
      </c>
      <c r="H140" s="123">
        <v>15</v>
      </c>
      <c r="I140" s="124">
        <f aca="true" t="shared" si="32" ref="I140:I147">SUM(G140:H140)</f>
        <v>27</v>
      </c>
      <c r="J140" s="603"/>
      <c r="K140" s="604"/>
      <c r="L140" s="124"/>
      <c r="M140" s="163">
        <f t="shared" si="31"/>
        <v>41</v>
      </c>
      <c r="N140" s="209">
        <f t="shared" si="31"/>
        <v>41</v>
      </c>
      <c r="O140" s="407">
        <f t="shared" si="31"/>
        <v>82</v>
      </c>
    </row>
    <row r="141" spans="2:15" ht="15" customHeight="1" thickBot="1">
      <c r="B141" s="243" t="s">
        <v>101</v>
      </c>
      <c r="C141" s="139" t="s">
        <v>100</v>
      </c>
      <c r="D141" s="215">
        <v>25</v>
      </c>
      <c r="E141" s="536">
        <v>30</v>
      </c>
      <c r="F141" s="605">
        <f t="shared" si="29"/>
        <v>55</v>
      </c>
      <c r="G141" s="120">
        <v>17</v>
      </c>
      <c r="H141" s="60">
        <v>29</v>
      </c>
      <c r="I141" s="121">
        <f t="shared" si="32"/>
        <v>46</v>
      </c>
      <c r="J141" s="402">
        <v>26</v>
      </c>
      <c r="K141" s="403">
        <v>30</v>
      </c>
      <c r="L141" s="358">
        <f>+J141+K141</f>
        <v>56</v>
      </c>
      <c r="M141" s="205">
        <f t="shared" si="31"/>
        <v>68</v>
      </c>
      <c r="N141" s="406">
        <f t="shared" si="31"/>
        <v>89</v>
      </c>
      <c r="O141" s="408">
        <f t="shared" si="31"/>
        <v>157</v>
      </c>
    </row>
    <row r="142" spans="2:15" ht="15" customHeight="1" thickBot="1">
      <c r="B142" s="261"/>
      <c r="C142" s="108" t="s">
        <v>102</v>
      </c>
      <c r="D142" s="232">
        <f>SUM(D138:D141)</f>
        <v>79</v>
      </c>
      <c r="E142" s="233">
        <f>SUM(E138:E141)</f>
        <v>94</v>
      </c>
      <c r="F142" s="147">
        <f t="shared" si="29"/>
        <v>173</v>
      </c>
      <c r="G142" s="232">
        <f>SUM(G138:G141)</f>
        <v>30</v>
      </c>
      <c r="H142" s="233">
        <f>SUM(H138:H141)</f>
        <v>57</v>
      </c>
      <c r="I142" s="147">
        <f t="shared" si="32"/>
        <v>87</v>
      </c>
      <c r="J142" s="232">
        <f>SUM(J138:J141)</f>
        <v>36</v>
      </c>
      <c r="K142" s="232">
        <f>SUM(K138:K141)</f>
        <v>40</v>
      </c>
      <c r="L142" s="232">
        <f>SUM(L138:L141)</f>
        <v>76</v>
      </c>
      <c r="M142" s="172">
        <f>SUM(M138:M141)</f>
        <v>145</v>
      </c>
      <c r="N142" s="185">
        <f>SUM(N138:N141)</f>
        <v>191</v>
      </c>
      <c r="O142" s="186">
        <f>SUM(M142:N142)</f>
        <v>336</v>
      </c>
    </row>
    <row r="143" spans="2:15" ht="15" customHeight="1">
      <c r="B143" s="262"/>
      <c r="C143" s="109" t="s">
        <v>103</v>
      </c>
      <c r="D143" s="6">
        <v>4</v>
      </c>
      <c r="E143" s="379">
        <v>19</v>
      </c>
      <c r="F143" s="141">
        <f t="shared" si="29"/>
        <v>23</v>
      </c>
      <c r="G143" s="606">
        <v>1</v>
      </c>
      <c r="H143" s="51">
        <v>7</v>
      </c>
      <c r="I143" s="141">
        <f t="shared" si="32"/>
        <v>8</v>
      </c>
      <c r="J143" s="606"/>
      <c r="K143" s="51"/>
      <c r="L143" s="141"/>
      <c r="M143" s="87">
        <f>+D143+G143</f>
        <v>5</v>
      </c>
      <c r="N143" s="88">
        <f>+E143+H143</f>
        <v>26</v>
      </c>
      <c r="O143" s="110">
        <f t="shared" si="30"/>
        <v>31</v>
      </c>
    </row>
    <row r="144" spans="2:15" ht="15" customHeight="1">
      <c r="B144" s="262"/>
      <c r="C144" s="213" t="s">
        <v>268</v>
      </c>
      <c r="D144" s="30">
        <v>2</v>
      </c>
      <c r="E144" s="342">
        <v>10</v>
      </c>
      <c r="F144" s="124">
        <f t="shared" si="29"/>
        <v>12</v>
      </c>
      <c r="G144" s="122"/>
      <c r="H144" s="123"/>
      <c r="I144" s="124"/>
      <c r="J144" s="122"/>
      <c r="K144" s="123"/>
      <c r="L144" s="124"/>
      <c r="M144" s="21">
        <f>+D144+G144</f>
        <v>2</v>
      </c>
      <c r="N144" s="92">
        <f>+E144+H144</f>
        <v>10</v>
      </c>
      <c r="O144" s="103">
        <f t="shared" si="30"/>
        <v>12</v>
      </c>
    </row>
    <row r="145" spans="2:15" ht="15" customHeight="1">
      <c r="B145" s="243" t="s">
        <v>104</v>
      </c>
      <c r="C145" s="104" t="s">
        <v>105</v>
      </c>
      <c r="D145" s="17"/>
      <c r="E145" s="231"/>
      <c r="F145" s="121"/>
      <c r="G145" s="120">
        <v>13</v>
      </c>
      <c r="H145" s="60">
        <v>10</v>
      </c>
      <c r="I145" s="121">
        <f t="shared" si="32"/>
        <v>23</v>
      </c>
      <c r="J145" s="120"/>
      <c r="K145" s="60"/>
      <c r="L145" s="121"/>
      <c r="M145" s="16">
        <f>+G145</f>
        <v>13</v>
      </c>
      <c r="N145" s="113">
        <f>+H145</f>
        <v>10</v>
      </c>
      <c r="O145" s="107">
        <f t="shared" si="30"/>
        <v>23</v>
      </c>
    </row>
    <row r="146" spans="2:15" ht="15" customHeight="1">
      <c r="B146" s="243" t="s">
        <v>106</v>
      </c>
      <c r="C146" s="114" t="s">
        <v>107</v>
      </c>
      <c r="D146" s="17">
        <v>3</v>
      </c>
      <c r="E146" s="231">
        <v>10</v>
      </c>
      <c r="F146" s="121">
        <f aca="true" t="shared" si="33" ref="F146:F179">SUM(D146:E146)</f>
        <v>13</v>
      </c>
      <c r="G146" s="120"/>
      <c r="H146" s="60"/>
      <c r="I146" s="121"/>
      <c r="J146" s="120"/>
      <c r="K146" s="60"/>
      <c r="L146" s="121"/>
      <c r="M146" s="16">
        <f>+D146+G146</f>
        <v>3</v>
      </c>
      <c r="N146" s="113">
        <f>+E146+H146</f>
        <v>10</v>
      </c>
      <c r="O146" s="107">
        <f t="shared" si="30"/>
        <v>13</v>
      </c>
    </row>
    <row r="147" spans="2:15" ht="15" customHeight="1" thickBot="1">
      <c r="B147" s="243" t="s">
        <v>109</v>
      </c>
      <c r="C147" s="116" t="s">
        <v>110</v>
      </c>
      <c r="D147" s="17">
        <v>14</v>
      </c>
      <c r="E147" s="231">
        <v>5</v>
      </c>
      <c r="F147" s="121">
        <f t="shared" si="33"/>
        <v>19</v>
      </c>
      <c r="G147" s="17">
        <v>3</v>
      </c>
      <c r="H147" s="231">
        <v>3</v>
      </c>
      <c r="I147" s="121">
        <f t="shared" si="32"/>
        <v>6</v>
      </c>
      <c r="J147" s="120"/>
      <c r="K147" s="60"/>
      <c r="L147" s="121"/>
      <c r="M147" s="16">
        <f>+D147+G147</f>
        <v>17</v>
      </c>
      <c r="N147" s="113">
        <f>+E147+H147</f>
        <v>8</v>
      </c>
      <c r="O147" s="107">
        <f t="shared" si="30"/>
        <v>25</v>
      </c>
    </row>
    <row r="148" spans="2:15" ht="15" customHeight="1" thickBot="1">
      <c r="B148" s="263"/>
      <c r="C148" s="117" t="s">
        <v>14</v>
      </c>
      <c r="D148" s="594">
        <f>SUM(D143:D147)</f>
        <v>23</v>
      </c>
      <c r="E148" s="594">
        <f>SUM(E143:E147)</f>
        <v>44</v>
      </c>
      <c r="F148" s="218">
        <f>SUM(D148:E148)</f>
        <v>67</v>
      </c>
      <c r="G148" s="217">
        <f>SUM(G143:G147)</f>
        <v>17</v>
      </c>
      <c r="H148" s="217">
        <f>SUM(H143:H147)</f>
        <v>20</v>
      </c>
      <c r="I148" s="218">
        <f>SUM(G148:H148)</f>
        <v>37</v>
      </c>
      <c r="J148" s="217"/>
      <c r="K148" s="607"/>
      <c r="L148" s="218"/>
      <c r="M148" s="187">
        <f>SUM(M143:M147)</f>
        <v>40</v>
      </c>
      <c r="N148" s="187">
        <f>SUM(N143:N147)</f>
        <v>64</v>
      </c>
      <c r="O148" s="189">
        <f t="shared" si="30"/>
        <v>104</v>
      </c>
    </row>
    <row r="149" spans="2:15" ht="15" customHeight="1">
      <c r="B149" s="264"/>
      <c r="C149" s="159" t="s">
        <v>111</v>
      </c>
      <c r="D149" s="67">
        <v>19</v>
      </c>
      <c r="E149" s="596">
        <v>11</v>
      </c>
      <c r="F149" s="141">
        <f t="shared" si="33"/>
        <v>30</v>
      </c>
      <c r="G149" s="533">
        <v>18</v>
      </c>
      <c r="H149" s="596">
        <v>9</v>
      </c>
      <c r="I149" s="141">
        <f>SUM(G149:H149)</f>
        <v>27</v>
      </c>
      <c r="J149" s="533"/>
      <c r="K149" s="596"/>
      <c r="L149" s="141"/>
      <c r="M149" s="34">
        <f aca="true" t="shared" si="34" ref="M149:N152">+D149+G149</f>
        <v>37</v>
      </c>
      <c r="N149" s="118">
        <f t="shared" si="34"/>
        <v>20</v>
      </c>
      <c r="O149" s="33">
        <f t="shared" si="30"/>
        <v>57</v>
      </c>
    </row>
    <row r="150" spans="2:15" ht="15" customHeight="1">
      <c r="B150" s="263"/>
      <c r="C150" s="210" t="s">
        <v>267</v>
      </c>
      <c r="D150" s="229">
        <v>5</v>
      </c>
      <c r="E150" s="385">
        <v>12</v>
      </c>
      <c r="F150" s="124">
        <f t="shared" si="33"/>
        <v>17</v>
      </c>
      <c r="G150" s="384">
        <v>1</v>
      </c>
      <c r="H150" s="385">
        <v>9</v>
      </c>
      <c r="I150" s="124">
        <f>SUM(G150:H150)</f>
        <v>10</v>
      </c>
      <c r="J150" s="384"/>
      <c r="K150" s="385"/>
      <c r="L150" s="124"/>
      <c r="M150" s="212">
        <f t="shared" si="34"/>
        <v>6</v>
      </c>
      <c r="N150" s="211">
        <f t="shared" si="34"/>
        <v>21</v>
      </c>
      <c r="O150" s="38">
        <f t="shared" si="30"/>
        <v>27</v>
      </c>
    </row>
    <row r="151" spans="2:15" ht="15" customHeight="1">
      <c r="B151" s="243" t="s">
        <v>112</v>
      </c>
      <c r="C151" s="111" t="s">
        <v>103</v>
      </c>
      <c r="D151" s="229">
        <v>9</v>
      </c>
      <c r="E151" s="534">
        <v>26</v>
      </c>
      <c r="F151" s="602">
        <f t="shared" si="33"/>
        <v>35</v>
      </c>
      <c r="G151" s="122">
        <v>1</v>
      </c>
      <c r="H151" s="123">
        <v>18</v>
      </c>
      <c r="I151" s="124">
        <f aca="true" t="shared" si="35" ref="I151:I158">SUM(G151:H151)</f>
        <v>19</v>
      </c>
      <c r="J151" s="122"/>
      <c r="K151" s="123"/>
      <c r="L151" s="124"/>
      <c r="M151" s="102">
        <f t="shared" si="34"/>
        <v>10</v>
      </c>
      <c r="N151" s="91">
        <f t="shared" si="34"/>
        <v>44</v>
      </c>
      <c r="O151" s="84">
        <f t="shared" si="30"/>
        <v>54</v>
      </c>
    </row>
    <row r="152" spans="2:15" ht="15" customHeight="1">
      <c r="B152" s="243" t="s">
        <v>113</v>
      </c>
      <c r="C152" s="160" t="s">
        <v>215</v>
      </c>
      <c r="D152" s="69">
        <v>15</v>
      </c>
      <c r="E152" s="577">
        <v>1</v>
      </c>
      <c r="F152" s="249">
        <f>SUM(D152:E152)</f>
        <v>16</v>
      </c>
      <c r="G152" s="125">
        <v>4</v>
      </c>
      <c r="H152" s="126">
        <v>4</v>
      </c>
      <c r="I152" s="124">
        <f t="shared" si="35"/>
        <v>8</v>
      </c>
      <c r="J152" s="125"/>
      <c r="K152" s="126"/>
      <c r="L152" s="127"/>
      <c r="M152" s="102">
        <f t="shared" si="34"/>
        <v>19</v>
      </c>
      <c r="N152" s="91">
        <f t="shared" si="34"/>
        <v>5</v>
      </c>
      <c r="O152" s="112">
        <f>SUM(M152:N152)</f>
        <v>24</v>
      </c>
    </row>
    <row r="153" spans="2:15" ht="15" customHeight="1">
      <c r="B153" s="243" t="s">
        <v>101</v>
      </c>
      <c r="C153" s="139" t="s">
        <v>105</v>
      </c>
      <c r="D153" s="215">
        <v>29</v>
      </c>
      <c r="E153" s="536">
        <v>18</v>
      </c>
      <c r="F153" s="608">
        <f t="shared" si="33"/>
        <v>47</v>
      </c>
      <c r="G153" s="120">
        <v>7</v>
      </c>
      <c r="H153" s="60">
        <v>15</v>
      </c>
      <c r="I153" s="121">
        <f t="shared" si="35"/>
        <v>22</v>
      </c>
      <c r="J153" s="120"/>
      <c r="K153" s="60"/>
      <c r="L153" s="121"/>
      <c r="M153" s="105">
        <f>+D153+G153</f>
        <v>36</v>
      </c>
      <c r="N153" s="106">
        <f>+E153+H153</f>
        <v>33</v>
      </c>
      <c r="O153" s="107">
        <f t="shared" si="30"/>
        <v>69</v>
      </c>
    </row>
    <row r="154" spans="2:15" ht="15" customHeight="1" thickBot="1">
      <c r="B154" s="243"/>
      <c r="C154" s="161" t="s">
        <v>241</v>
      </c>
      <c r="D154" s="69">
        <v>22</v>
      </c>
      <c r="E154" s="577">
        <v>13</v>
      </c>
      <c r="F154" s="249">
        <f t="shared" si="33"/>
        <v>35</v>
      </c>
      <c r="G154" s="125">
        <v>10</v>
      </c>
      <c r="H154" s="126">
        <v>12</v>
      </c>
      <c r="I154" s="127">
        <f>SUM(G154:H154)</f>
        <v>22</v>
      </c>
      <c r="J154" s="125"/>
      <c r="K154" s="126"/>
      <c r="L154" s="127"/>
      <c r="M154" s="155">
        <f>+D154+G154</f>
        <v>32</v>
      </c>
      <c r="N154" s="156">
        <f>+E154+H154</f>
        <v>25</v>
      </c>
      <c r="O154" s="112">
        <f>SUM(M154:N154)</f>
        <v>57</v>
      </c>
    </row>
    <row r="155" spans="2:15" ht="15" customHeight="1" thickBot="1">
      <c r="B155" s="261"/>
      <c r="C155" s="108" t="s">
        <v>102</v>
      </c>
      <c r="D155" s="232">
        <f>SUM(D149:D154)</f>
        <v>99</v>
      </c>
      <c r="E155" s="233">
        <f>SUM(E149:E154)</f>
        <v>81</v>
      </c>
      <c r="F155" s="147">
        <f>SUM(D155:E155)</f>
        <v>180</v>
      </c>
      <c r="G155" s="232">
        <f>SUM(G149:G154)</f>
        <v>41</v>
      </c>
      <c r="H155" s="334">
        <f>SUM(H149:H154)</f>
        <v>67</v>
      </c>
      <c r="I155" s="147">
        <f>SUM(G155:H155)</f>
        <v>108</v>
      </c>
      <c r="J155" s="232"/>
      <c r="K155" s="334"/>
      <c r="L155" s="147"/>
      <c r="M155" s="172">
        <f>SUM(M149:M154)</f>
        <v>140</v>
      </c>
      <c r="N155" s="185">
        <f>SUM(N149:N154)</f>
        <v>148</v>
      </c>
      <c r="O155" s="186">
        <f>SUM(M155:N155)</f>
        <v>288</v>
      </c>
    </row>
    <row r="156" spans="2:16" s="2" customFormat="1" ht="15" customHeight="1">
      <c r="B156" s="243"/>
      <c r="C156" s="111" t="s">
        <v>230</v>
      </c>
      <c r="D156" s="30">
        <v>27</v>
      </c>
      <c r="E156" s="342">
        <v>11</v>
      </c>
      <c r="F156" s="124">
        <f t="shared" si="33"/>
        <v>38</v>
      </c>
      <c r="G156" s="122">
        <v>10</v>
      </c>
      <c r="H156" s="123">
        <v>11</v>
      </c>
      <c r="I156" s="124">
        <f t="shared" si="35"/>
        <v>21</v>
      </c>
      <c r="J156" s="122">
        <v>11</v>
      </c>
      <c r="K156" s="123">
        <v>5</v>
      </c>
      <c r="L156" s="124">
        <f>+J156+K156</f>
        <v>16</v>
      </c>
      <c r="M156" s="87">
        <f aca="true" t="shared" si="36" ref="M156:N161">+D156+G156+J156</f>
        <v>48</v>
      </c>
      <c r="N156" s="102">
        <f t="shared" si="36"/>
        <v>27</v>
      </c>
      <c r="O156" s="103">
        <f t="shared" si="30"/>
        <v>75</v>
      </c>
      <c r="P156"/>
    </row>
    <row r="157" spans="2:15" ht="15" customHeight="1">
      <c r="B157" s="243"/>
      <c r="C157" s="111" t="s">
        <v>198</v>
      </c>
      <c r="D157" s="30">
        <v>11</v>
      </c>
      <c r="E157" s="342">
        <v>5</v>
      </c>
      <c r="F157" s="124">
        <f>SUM(D157:E157)</f>
        <v>16</v>
      </c>
      <c r="G157" s="122"/>
      <c r="H157" s="123"/>
      <c r="I157" s="124"/>
      <c r="J157" s="122"/>
      <c r="K157" s="123"/>
      <c r="L157" s="124"/>
      <c r="M157" s="21">
        <f t="shared" si="36"/>
        <v>11</v>
      </c>
      <c r="N157" s="102">
        <f t="shared" si="36"/>
        <v>5</v>
      </c>
      <c r="O157" s="103">
        <f>SUM(M157:N157)</f>
        <v>16</v>
      </c>
    </row>
    <row r="158" spans="2:15" ht="15" customHeight="1">
      <c r="B158" s="243" t="s">
        <v>114</v>
      </c>
      <c r="C158" s="23" t="s">
        <v>115</v>
      </c>
      <c r="D158" s="17">
        <v>48</v>
      </c>
      <c r="E158" s="231">
        <v>20</v>
      </c>
      <c r="F158" s="121">
        <f t="shared" si="33"/>
        <v>68</v>
      </c>
      <c r="G158" s="120">
        <v>63</v>
      </c>
      <c r="H158" s="60">
        <v>22</v>
      </c>
      <c r="I158" s="121">
        <f t="shared" si="35"/>
        <v>85</v>
      </c>
      <c r="J158" s="120"/>
      <c r="K158" s="60"/>
      <c r="L158" s="121"/>
      <c r="M158" s="21">
        <f t="shared" si="36"/>
        <v>111</v>
      </c>
      <c r="N158" s="102">
        <f t="shared" si="36"/>
        <v>42</v>
      </c>
      <c r="O158" s="107">
        <f t="shared" si="30"/>
        <v>153</v>
      </c>
    </row>
    <row r="159" spans="2:15" ht="15" customHeight="1">
      <c r="B159" s="243" t="s">
        <v>106</v>
      </c>
      <c r="C159" s="23" t="s">
        <v>297</v>
      </c>
      <c r="D159" s="17">
        <v>19</v>
      </c>
      <c r="E159" s="231">
        <v>8</v>
      </c>
      <c r="F159" s="121">
        <f t="shared" si="33"/>
        <v>27</v>
      </c>
      <c r="G159" s="120"/>
      <c r="H159" s="60"/>
      <c r="I159" s="121"/>
      <c r="J159" s="120">
        <v>7</v>
      </c>
      <c r="K159" s="60">
        <v>5</v>
      </c>
      <c r="L159" s="121">
        <f>+J159+K159</f>
        <v>12</v>
      </c>
      <c r="M159" s="21">
        <f t="shared" si="36"/>
        <v>26</v>
      </c>
      <c r="N159" s="102">
        <f t="shared" si="36"/>
        <v>13</v>
      </c>
      <c r="O159" s="107">
        <f t="shared" si="30"/>
        <v>39</v>
      </c>
    </row>
    <row r="160" spans="2:15" ht="15" customHeight="1">
      <c r="B160" s="243" t="s">
        <v>109</v>
      </c>
      <c r="C160" s="59" t="s">
        <v>117</v>
      </c>
      <c r="D160" s="17">
        <v>22</v>
      </c>
      <c r="E160" s="231">
        <v>9</v>
      </c>
      <c r="F160" s="121">
        <f t="shared" si="33"/>
        <v>31</v>
      </c>
      <c r="G160" s="120"/>
      <c r="H160" s="60">
        <v>2</v>
      </c>
      <c r="I160" s="121">
        <f>+G160+H160</f>
        <v>2</v>
      </c>
      <c r="J160" s="120">
        <v>3</v>
      </c>
      <c r="K160" s="60">
        <v>3</v>
      </c>
      <c r="L160" s="121">
        <f>+J160+K160</f>
        <v>6</v>
      </c>
      <c r="M160" s="21">
        <f t="shared" si="36"/>
        <v>25</v>
      </c>
      <c r="N160" s="102">
        <f t="shared" si="36"/>
        <v>14</v>
      </c>
      <c r="O160" s="107">
        <f t="shared" si="30"/>
        <v>39</v>
      </c>
    </row>
    <row r="161" spans="2:15" ht="15" customHeight="1" thickBot="1">
      <c r="B161" s="234"/>
      <c r="C161" s="24" t="s">
        <v>118</v>
      </c>
      <c r="D161" s="25">
        <v>6</v>
      </c>
      <c r="E161" s="546">
        <v>9</v>
      </c>
      <c r="F161" s="127">
        <f t="shared" si="33"/>
        <v>15</v>
      </c>
      <c r="G161" s="125">
        <v>2</v>
      </c>
      <c r="H161" s="126"/>
      <c r="I161" s="127">
        <f>SUM(G161:H161)</f>
        <v>2</v>
      </c>
      <c r="J161" s="125"/>
      <c r="K161" s="126"/>
      <c r="L161" s="127"/>
      <c r="M161" s="409">
        <f t="shared" si="36"/>
        <v>8</v>
      </c>
      <c r="N161" s="102">
        <f t="shared" si="36"/>
        <v>9</v>
      </c>
      <c r="O161" s="112">
        <f t="shared" si="30"/>
        <v>17</v>
      </c>
    </row>
    <row r="162" spans="2:15" ht="15" customHeight="1" thickBot="1">
      <c r="B162" s="265"/>
      <c r="C162" s="119" t="s">
        <v>14</v>
      </c>
      <c r="D162" s="594">
        <f>SUM(D156:D161)</f>
        <v>133</v>
      </c>
      <c r="E162" s="467">
        <f>SUM(E156:E161)</f>
        <v>62</v>
      </c>
      <c r="F162" s="218">
        <f>SUM(D162:E162)</f>
        <v>195</v>
      </c>
      <c r="G162" s="217">
        <f>SUM(G156:G161)</f>
        <v>75</v>
      </c>
      <c r="H162" s="607">
        <f>SUM(H156:H161)</f>
        <v>35</v>
      </c>
      <c r="I162" s="218">
        <f>SUM(G162:H162)</f>
        <v>110</v>
      </c>
      <c r="J162" s="217">
        <f>SUM(J156:J161)</f>
        <v>21</v>
      </c>
      <c r="K162" s="467">
        <f>SUM(K156:K161)</f>
        <v>13</v>
      </c>
      <c r="L162" s="217">
        <f>SUM(L156:L161)</f>
        <v>34</v>
      </c>
      <c r="M162" s="187">
        <f>SUM(M156:M161)</f>
        <v>229</v>
      </c>
      <c r="N162" s="188">
        <f>SUM(N156:N161)</f>
        <v>110</v>
      </c>
      <c r="O162" s="189">
        <f aca="true" t="shared" si="37" ref="O162:O167">SUM(M162:N162)</f>
        <v>339</v>
      </c>
    </row>
    <row r="163" spans="2:15" ht="15" customHeight="1">
      <c r="B163" s="264"/>
      <c r="C163" s="663" t="s">
        <v>336</v>
      </c>
      <c r="D163" s="67">
        <v>14</v>
      </c>
      <c r="E163" s="355">
        <v>10</v>
      </c>
      <c r="F163" s="141">
        <f>SUM(D163,E163)</f>
        <v>24</v>
      </c>
      <c r="G163" s="66">
        <v>5</v>
      </c>
      <c r="H163" s="405">
        <v>6</v>
      </c>
      <c r="I163" s="740">
        <f>SUM(G163,H163)</f>
        <v>11</v>
      </c>
      <c r="J163" s="609"/>
      <c r="K163" s="610"/>
      <c r="L163" s="547"/>
      <c r="M163" s="66">
        <f aca="true" t="shared" si="38" ref="M163:N167">SUM(D163,G163,J163)</f>
        <v>19</v>
      </c>
      <c r="N163" s="405">
        <f t="shared" si="38"/>
        <v>16</v>
      </c>
      <c r="O163" s="740">
        <f t="shared" si="37"/>
        <v>35</v>
      </c>
    </row>
    <row r="164" spans="2:15" ht="15" customHeight="1">
      <c r="B164" s="243" t="s">
        <v>335</v>
      </c>
      <c r="C164" s="664" t="s">
        <v>116</v>
      </c>
      <c r="D164" s="215">
        <v>3</v>
      </c>
      <c r="E164" s="357">
        <v>16</v>
      </c>
      <c r="F164" s="121">
        <f>SUM(D164,E164)</f>
        <v>19</v>
      </c>
      <c r="G164" s="736">
        <v>3</v>
      </c>
      <c r="H164" s="738">
        <v>4</v>
      </c>
      <c r="I164" s="741">
        <f>SUM(G164,H164)</f>
        <v>7</v>
      </c>
      <c r="J164" s="122"/>
      <c r="K164" s="123"/>
      <c r="L164" s="611"/>
      <c r="M164" s="163">
        <f t="shared" si="38"/>
        <v>6</v>
      </c>
      <c r="N164" s="209">
        <f t="shared" si="38"/>
        <v>20</v>
      </c>
      <c r="O164" s="741">
        <f t="shared" si="37"/>
        <v>26</v>
      </c>
    </row>
    <row r="165" spans="2:15" ht="15" customHeight="1">
      <c r="B165" s="243" t="s">
        <v>106</v>
      </c>
      <c r="C165" s="664" t="s">
        <v>337</v>
      </c>
      <c r="D165" s="215"/>
      <c r="E165" s="357">
        <v>1</v>
      </c>
      <c r="F165" s="121">
        <f>SUM(D165,E165)</f>
        <v>1</v>
      </c>
      <c r="G165" s="17"/>
      <c r="H165" s="231"/>
      <c r="I165" s="557"/>
      <c r="J165" s="120"/>
      <c r="K165" s="60"/>
      <c r="L165" s="557"/>
      <c r="M165" s="163">
        <f t="shared" si="38"/>
        <v>0</v>
      </c>
      <c r="N165" s="209">
        <f t="shared" si="38"/>
        <v>1</v>
      </c>
      <c r="O165" s="741">
        <f t="shared" si="37"/>
        <v>1</v>
      </c>
    </row>
    <row r="166" spans="2:15" ht="15" customHeight="1">
      <c r="B166" s="243" t="s">
        <v>109</v>
      </c>
      <c r="C166" s="664" t="s">
        <v>338</v>
      </c>
      <c r="D166" s="215">
        <v>13</v>
      </c>
      <c r="E166" s="357">
        <v>12</v>
      </c>
      <c r="F166" s="121">
        <f>SUM(D166,E166)</f>
        <v>25</v>
      </c>
      <c r="G166" s="736">
        <v>3</v>
      </c>
      <c r="H166" s="738">
        <v>5</v>
      </c>
      <c r="I166" s="741">
        <f>SUM(G166,H166)</f>
        <v>8</v>
      </c>
      <c r="J166" s="120"/>
      <c r="K166" s="60"/>
      <c r="L166" s="121"/>
      <c r="M166" s="163">
        <f t="shared" si="38"/>
        <v>16</v>
      </c>
      <c r="N166" s="209">
        <f t="shared" si="38"/>
        <v>17</v>
      </c>
      <c r="O166" s="741">
        <f t="shared" si="37"/>
        <v>33</v>
      </c>
    </row>
    <row r="167" spans="2:15" ht="15" customHeight="1" thickBot="1">
      <c r="B167" s="243"/>
      <c r="C167" s="665" t="s">
        <v>339</v>
      </c>
      <c r="D167" s="230">
        <v>4</v>
      </c>
      <c r="E167" s="735">
        <v>5</v>
      </c>
      <c r="F167" s="358">
        <f>SUM(D167,E167)</f>
        <v>9</v>
      </c>
      <c r="G167" s="737">
        <v>3</v>
      </c>
      <c r="H167" s="739">
        <v>5</v>
      </c>
      <c r="I167" s="742">
        <f>SUM(G167,H167)</f>
        <v>8</v>
      </c>
      <c r="J167" s="122"/>
      <c r="K167" s="123"/>
      <c r="L167" s="124"/>
      <c r="M167" s="205">
        <f t="shared" si="38"/>
        <v>7</v>
      </c>
      <c r="N167" s="406">
        <f t="shared" si="38"/>
        <v>10</v>
      </c>
      <c r="O167" s="742">
        <f t="shared" si="37"/>
        <v>17</v>
      </c>
    </row>
    <row r="168" spans="2:15" ht="15" customHeight="1" thickBot="1">
      <c r="B168" s="263"/>
      <c r="C168" s="119" t="s">
        <v>14</v>
      </c>
      <c r="D168" s="594">
        <f>SUM(D163:D167)</f>
        <v>34</v>
      </c>
      <c r="E168" s="467">
        <f>SUM(E163:E167)</f>
        <v>44</v>
      </c>
      <c r="F168" s="218">
        <f>SUM(D168:E168)</f>
        <v>78</v>
      </c>
      <c r="G168" s="594">
        <f>SUM(G163:G167)</f>
        <v>14</v>
      </c>
      <c r="H168" s="743">
        <f>SUM(H163:H167)</f>
        <v>20</v>
      </c>
      <c r="I168" s="218">
        <f>SUM(H168,G168)</f>
        <v>34</v>
      </c>
      <c r="J168" s="594"/>
      <c r="K168" s="743"/>
      <c r="L168" s="218"/>
      <c r="M168" s="594">
        <f>SUM(M163:M167)</f>
        <v>48</v>
      </c>
      <c r="N168" s="743">
        <f>SUM(N163:N167)</f>
        <v>64</v>
      </c>
      <c r="O168" s="218">
        <f>SUM(O163:O167)</f>
        <v>112</v>
      </c>
    </row>
    <row r="169" spans="2:15" ht="15" customHeight="1">
      <c r="B169" s="250"/>
      <c r="C169" s="199" t="s">
        <v>199</v>
      </c>
      <c r="D169" s="67">
        <v>35</v>
      </c>
      <c r="E169" s="355">
        <v>18</v>
      </c>
      <c r="F169" s="141">
        <f>SUM(D169:E169)</f>
        <v>53</v>
      </c>
      <c r="G169" s="609"/>
      <c r="H169" s="610"/>
      <c r="I169" s="547"/>
      <c r="J169" s="609"/>
      <c r="K169" s="610"/>
      <c r="L169" s="547"/>
      <c r="M169" s="34">
        <f aca="true" t="shared" si="39" ref="M169:N171">+D169</f>
        <v>35</v>
      </c>
      <c r="N169" s="35">
        <f t="shared" si="39"/>
        <v>18</v>
      </c>
      <c r="O169" s="33">
        <f aca="true" t="shared" si="40" ref="O169:O180">SUM(M169:N169)</f>
        <v>53</v>
      </c>
    </row>
    <row r="170" spans="2:15" ht="15" customHeight="1">
      <c r="B170" s="234"/>
      <c r="C170" s="200" t="s">
        <v>253</v>
      </c>
      <c r="D170" s="30">
        <v>45</v>
      </c>
      <c r="E170" s="342">
        <v>16</v>
      </c>
      <c r="F170" s="124">
        <f t="shared" si="33"/>
        <v>61</v>
      </c>
      <c r="G170" s="122"/>
      <c r="H170" s="123"/>
      <c r="I170" s="611"/>
      <c r="J170" s="122"/>
      <c r="K170" s="123"/>
      <c r="L170" s="611"/>
      <c r="M170" s="21">
        <f t="shared" si="39"/>
        <v>45</v>
      </c>
      <c r="N170" s="92">
        <f t="shared" si="39"/>
        <v>16</v>
      </c>
      <c r="O170" s="103">
        <f t="shared" si="40"/>
        <v>61</v>
      </c>
    </row>
    <row r="171" spans="2:15" ht="15" customHeight="1">
      <c r="B171" s="243" t="s">
        <v>119</v>
      </c>
      <c r="C171" s="200" t="s">
        <v>254</v>
      </c>
      <c r="D171" s="17">
        <v>45</v>
      </c>
      <c r="E171" s="231">
        <v>6</v>
      </c>
      <c r="F171" s="121">
        <f t="shared" si="33"/>
        <v>51</v>
      </c>
      <c r="G171" s="120"/>
      <c r="H171" s="60"/>
      <c r="I171" s="557"/>
      <c r="J171" s="120"/>
      <c r="K171" s="60"/>
      <c r="L171" s="557"/>
      <c r="M171" s="16">
        <f t="shared" si="39"/>
        <v>45</v>
      </c>
      <c r="N171" s="113">
        <f t="shared" si="39"/>
        <v>6</v>
      </c>
      <c r="O171" s="107">
        <f t="shared" si="40"/>
        <v>51</v>
      </c>
    </row>
    <row r="172" spans="2:15" ht="15" customHeight="1">
      <c r="B172" s="234"/>
      <c r="C172" s="200" t="s">
        <v>255</v>
      </c>
      <c r="D172" s="17">
        <v>38</v>
      </c>
      <c r="E172" s="231">
        <v>32</v>
      </c>
      <c r="F172" s="121">
        <f t="shared" si="33"/>
        <v>70</v>
      </c>
      <c r="G172" s="120">
        <v>33</v>
      </c>
      <c r="H172" s="60">
        <v>33</v>
      </c>
      <c r="I172" s="121">
        <f>SUM(G172:H172)</f>
        <v>66</v>
      </c>
      <c r="J172" s="120"/>
      <c r="K172" s="60"/>
      <c r="L172" s="121"/>
      <c r="M172" s="16">
        <f>+D172+G172</f>
        <v>71</v>
      </c>
      <c r="N172" s="113">
        <f>+E172+H172</f>
        <v>65</v>
      </c>
      <c r="O172" s="107">
        <f t="shared" si="40"/>
        <v>136</v>
      </c>
    </row>
    <row r="173" spans="2:15" ht="15" customHeight="1">
      <c r="B173" s="234"/>
      <c r="C173" s="227" t="s">
        <v>279</v>
      </c>
      <c r="D173" s="30">
        <v>25</v>
      </c>
      <c r="E173" s="342">
        <v>10</v>
      </c>
      <c r="F173" s="124">
        <f t="shared" si="33"/>
        <v>35</v>
      </c>
      <c r="G173" s="122"/>
      <c r="H173" s="123"/>
      <c r="I173" s="124"/>
      <c r="J173" s="122"/>
      <c r="K173" s="123"/>
      <c r="L173" s="124"/>
      <c r="M173" s="21">
        <f>+D173+G173</f>
        <v>25</v>
      </c>
      <c r="N173" s="92">
        <f>+E173+H173</f>
        <v>10</v>
      </c>
      <c r="O173" s="103">
        <f t="shared" si="40"/>
        <v>35</v>
      </c>
    </row>
    <row r="174" spans="2:15" ht="15" customHeight="1">
      <c r="B174" s="243"/>
      <c r="C174" s="201" t="s">
        <v>256</v>
      </c>
      <c r="D174" s="30">
        <v>10</v>
      </c>
      <c r="E174" s="342">
        <v>4</v>
      </c>
      <c r="F174" s="124">
        <f t="shared" si="33"/>
        <v>14</v>
      </c>
      <c r="G174" s="122"/>
      <c r="H174" s="123"/>
      <c r="I174" s="124"/>
      <c r="J174" s="122"/>
      <c r="K174" s="123"/>
      <c r="L174" s="124"/>
      <c r="M174" s="21">
        <f>+D174</f>
        <v>10</v>
      </c>
      <c r="N174" s="92">
        <f>+E174</f>
        <v>4</v>
      </c>
      <c r="O174" s="103">
        <f t="shared" si="40"/>
        <v>14</v>
      </c>
    </row>
    <row r="175" spans="2:15" ht="15" customHeight="1">
      <c r="B175" s="243" t="s">
        <v>120</v>
      </c>
      <c r="C175" s="201" t="s">
        <v>257</v>
      </c>
      <c r="D175" s="17">
        <v>39</v>
      </c>
      <c r="E175" s="231">
        <v>7</v>
      </c>
      <c r="F175" s="121">
        <f t="shared" si="33"/>
        <v>46</v>
      </c>
      <c r="G175" s="120">
        <v>50</v>
      </c>
      <c r="H175" s="60">
        <v>12</v>
      </c>
      <c r="I175" s="121">
        <f>SUM(G175:H175)</f>
        <v>62</v>
      </c>
      <c r="J175" s="120"/>
      <c r="K175" s="60"/>
      <c r="L175" s="121"/>
      <c r="M175" s="16">
        <f aca="true" t="shared" si="41" ref="M175:N177">+D175+G175</f>
        <v>89</v>
      </c>
      <c r="N175" s="113">
        <f t="shared" si="41"/>
        <v>19</v>
      </c>
      <c r="O175" s="107">
        <f t="shared" si="40"/>
        <v>108</v>
      </c>
    </row>
    <row r="176" spans="2:15" ht="15" customHeight="1">
      <c r="B176" s="234"/>
      <c r="C176" s="203" t="s">
        <v>258</v>
      </c>
      <c r="D176" s="30">
        <v>38</v>
      </c>
      <c r="E176" s="342">
        <v>6</v>
      </c>
      <c r="F176" s="124">
        <f t="shared" si="33"/>
        <v>44</v>
      </c>
      <c r="G176" s="122">
        <v>27</v>
      </c>
      <c r="H176" s="123">
        <v>14</v>
      </c>
      <c r="I176" s="124">
        <f>SUM(G176:H176)</f>
        <v>41</v>
      </c>
      <c r="J176" s="122"/>
      <c r="K176" s="123"/>
      <c r="L176" s="124"/>
      <c r="M176" s="21">
        <f t="shared" si="41"/>
        <v>65</v>
      </c>
      <c r="N176" s="92">
        <f t="shared" si="41"/>
        <v>20</v>
      </c>
      <c r="O176" s="103">
        <f t="shared" si="40"/>
        <v>85</v>
      </c>
    </row>
    <row r="177" spans="2:15" ht="15" customHeight="1">
      <c r="B177" s="243"/>
      <c r="C177" s="201" t="s">
        <v>259</v>
      </c>
      <c r="D177" s="17">
        <v>33</v>
      </c>
      <c r="E177" s="231">
        <v>22</v>
      </c>
      <c r="F177" s="121">
        <f t="shared" si="33"/>
        <v>55</v>
      </c>
      <c r="G177" s="120">
        <v>28</v>
      </c>
      <c r="H177" s="60">
        <v>29</v>
      </c>
      <c r="I177" s="121">
        <f>SUM(G177:H177)</f>
        <v>57</v>
      </c>
      <c r="J177" s="120"/>
      <c r="K177" s="60"/>
      <c r="L177" s="121"/>
      <c r="M177" s="16">
        <f t="shared" si="41"/>
        <v>61</v>
      </c>
      <c r="N177" s="113">
        <f t="shared" si="41"/>
        <v>51</v>
      </c>
      <c r="O177" s="107">
        <f t="shared" si="40"/>
        <v>112</v>
      </c>
    </row>
    <row r="178" spans="2:15" ht="15" customHeight="1">
      <c r="B178" s="243" t="s">
        <v>109</v>
      </c>
      <c r="C178" s="202" t="s">
        <v>260</v>
      </c>
      <c r="D178" s="17">
        <v>46</v>
      </c>
      <c r="E178" s="231">
        <v>17</v>
      </c>
      <c r="F178" s="121">
        <f t="shared" si="33"/>
        <v>63</v>
      </c>
      <c r="G178" s="120"/>
      <c r="H178" s="60"/>
      <c r="I178" s="121"/>
      <c r="J178" s="120"/>
      <c r="K178" s="60"/>
      <c r="L178" s="121"/>
      <c r="M178" s="16">
        <f>+D178</f>
        <v>46</v>
      </c>
      <c r="N178" s="113">
        <f>+E178</f>
        <v>17</v>
      </c>
      <c r="O178" s="107">
        <f t="shared" si="40"/>
        <v>63</v>
      </c>
    </row>
    <row r="179" spans="2:15" ht="15" customHeight="1" thickBot="1">
      <c r="B179" s="234"/>
      <c r="C179" s="162" t="s">
        <v>261</v>
      </c>
      <c r="D179" s="25">
        <v>41</v>
      </c>
      <c r="E179" s="546">
        <v>6</v>
      </c>
      <c r="F179" s="127">
        <f t="shared" si="33"/>
        <v>47</v>
      </c>
      <c r="G179" s="125">
        <v>23</v>
      </c>
      <c r="H179" s="126">
        <v>5</v>
      </c>
      <c r="I179" s="127">
        <f>SUM(G179:H179)</f>
        <v>28</v>
      </c>
      <c r="J179" s="125"/>
      <c r="K179" s="126"/>
      <c r="L179" s="127"/>
      <c r="M179" s="94">
        <f>+D179+G179</f>
        <v>64</v>
      </c>
      <c r="N179" s="95">
        <f>+E179+H179</f>
        <v>11</v>
      </c>
      <c r="O179" s="112">
        <f t="shared" si="40"/>
        <v>75</v>
      </c>
    </row>
    <row r="180" spans="2:15" ht="15" customHeight="1" thickBot="1">
      <c r="B180" s="265"/>
      <c r="C180" s="119" t="s">
        <v>14</v>
      </c>
      <c r="D180" s="594">
        <f>SUM(D169:D179)</f>
        <v>395</v>
      </c>
      <c r="E180" s="467">
        <f>SUM(E169:E179)</f>
        <v>144</v>
      </c>
      <c r="F180" s="218">
        <f aca="true" t="shared" si="42" ref="F180:F191">SUM(D180:E180)</f>
        <v>539</v>
      </c>
      <c r="G180" s="217">
        <f>SUM(G172:G179)</f>
        <v>161</v>
      </c>
      <c r="H180" s="607">
        <f>SUM(H172:H179)</f>
        <v>93</v>
      </c>
      <c r="I180" s="218">
        <f>SUM(G180:H180)</f>
        <v>254</v>
      </c>
      <c r="J180" s="217"/>
      <c r="K180" s="607"/>
      <c r="L180" s="218"/>
      <c r="M180" s="187">
        <f>SUM(M169:M179)</f>
        <v>556</v>
      </c>
      <c r="N180" s="188">
        <f>SUM(N169:N179)</f>
        <v>237</v>
      </c>
      <c r="O180" s="189">
        <f t="shared" si="40"/>
        <v>793</v>
      </c>
    </row>
    <row r="181" spans="2:15" ht="15" customHeight="1">
      <c r="B181" s="236"/>
      <c r="C181" s="23" t="s">
        <v>121</v>
      </c>
      <c r="D181" s="17">
        <v>13</v>
      </c>
      <c r="E181" s="60">
        <v>13</v>
      </c>
      <c r="F181" s="121">
        <f t="shared" si="42"/>
        <v>26</v>
      </c>
      <c r="G181" s="120"/>
      <c r="H181" s="60"/>
      <c r="I181" s="121"/>
      <c r="J181" s="120"/>
      <c r="K181" s="60"/>
      <c r="L181" s="121"/>
      <c r="M181" s="87">
        <f>+D181+G181+J181</f>
        <v>13</v>
      </c>
      <c r="N181" s="105">
        <f>+E181+H181+K181</f>
        <v>13</v>
      </c>
      <c r="O181" s="107">
        <f aca="true" t="shared" si="43" ref="O181:O191">SUM(M181:N181)</f>
        <v>26</v>
      </c>
    </row>
    <row r="182" spans="2:15" ht="15" customHeight="1">
      <c r="B182" s="263"/>
      <c r="C182" s="134" t="s">
        <v>103</v>
      </c>
      <c r="D182" s="17">
        <v>10</v>
      </c>
      <c r="E182" s="60">
        <v>15</v>
      </c>
      <c r="F182" s="121">
        <f t="shared" si="42"/>
        <v>25</v>
      </c>
      <c r="G182" s="120">
        <v>1</v>
      </c>
      <c r="H182" s="60">
        <v>5</v>
      </c>
      <c r="I182" s="121">
        <f aca="true" t="shared" si="44" ref="I182:I192">SUM(G182:H182)</f>
        <v>6</v>
      </c>
      <c r="J182" s="120">
        <v>4</v>
      </c>
      <c r="K182" s="60">
        <v>16</v>
      </c>
      <c r="L182" s="121">
        <f>+J182+K182</f>
        <v>20</v>
      </c>
      <c r="M182" s="16">
        <f aca="true" t="shared" si="45" ref="M182:M192">+D182+G182+J182</f>
        <v>15</v>
      </c>
      <c r="N182" s="105">
        <f aca="true" t="shared" si="46" ref="N182:N192">+E182+H182+K182</f>
        <v>36</v>
      </c>
      <c r="O182" s="107">
        <f t="shared" si="43"/>
        <v>51</v>
      </c>
    </row>
    <row r="183" spans="2:15" ht="15" customHeight="1">
      <c r="B183" s="243"/>
      <c r="C183" s="134" t="s">
        <v>122</v>
      </c>
      <c r="D183" s="17">
        <v>64</v>
      </c>
      <c r="E183" s="60">
        <v>2</v>
      </c>
      <c r="F183" s="121">
        <f t="shared" si="42"/>
        <v>66</v>
      </c>
      <c r="G183" s="120"/>
      <c r="H183" s="60"/>
      <c r="I183" s="121"/>
      <c r="J183" s="120">
        <v>56</v>
      </c>
      <c r="K183" s="60">
        <v>1</v>
      </c>
      <c r="L183" s="121">
        <f>+J183+K183</f>
        <v>57</v>
      </c>
      <c r="M183" s="16">
        <f t="shared" si="45"/>
        <v>120</v>
      </c>
      <c r="N183" s="105">
        <f t="shared" si="46"/>
        <v>3</v>
      </c>
      <c r="O183" s="107">
        <f t="shared" si="43"/>
        <v>123</v>
      </c>
    </row>
    <row r="184" spans="2:15" ht="15" customHeight="1">
      <c r="B184" s="243" t="s">
        <v>124</v>
      </c>
      <c r="C184" s="134" t="s">
        <v>123</v>
      </c>
      <c r="D184" s="17">
        <v>22</v>
      </c>
      <c r="E184" s="60">
        <v>19</v>
      </c>
      <c r="F184" s="608">
        <f t="shared" si="42"/>
        <v>41</v>
      </c>
      <c r="G184" s="120"/>
      <c r="H184" s="60"/>
      <c r="I184" s="121"/>
      <c r="J184" s="120"/>
      <c r="K184" s="60"/>
      <c r="L184" s="121"/>
      <c r="M184" s="16">
        <f t="shared" si="45"/>
        <v>22</v>
      </c>
      <c r="N184" s="105">
        <f t="shared" si="46"/>
        <v>19</v>
      </c>
      <c r="O184" s="107">
        <f t="shared" si="43"/>
        <v>41</v>
      </c>
    </row>
    <row r="185" spans="2:15" ht="15" customHeight="1">
      <c r="B185" s="243"/>
      <c r="C185" s="144" t="s">
        <v>244</v>
      </c>
      <c r="D185" s="17">
        <v>22</v>
      </c>
      <c r="E185" s="60">
        <v>5</v>
      </c>
      <c r="F185" s="608">
        <f>SUM(D185:E185)</f>
        <v>27</v>
      </c>
      <c r="G185" s="120"/>
      <c r="H185" s="60"/>
      <c r="I185" s="121"/>
      <c r="J185" s="120"/>
      <c r="K185" s="60"/>
      <c r="L185" s="121"/>
      <c r="M185" s="16">
        <f t="shared" si="45"/>
        <v>22</v>
      </c>
      <c r="N185" s="105">
        <f t="shared" si="46"/>
        <v>5</v>
      </c>
      <c r="O185" s="107">
        <f>SUM(M185:N185)</f>
        <v>27</v>
      </c>
    </row>
    <row r="186" spans="2:15" ht="15" customHeight="1">
      <c r="B186" s="243"/>
      <c r="C186" s="144" t="s">
        <v>251</v>
      </c>
      <c r="D186" s="17"/>
      <c r="E186" s="60"/>
      <c r="F186" s="121"/>
      <c r="G186" s="120"/>
      <c r="H186" s="60"/>
      <c r="I186" s="121"/>
      <c r="J186" s="120">
        <v>7</v>
      </c>
      <c r="K186" s="60">
        <v>13</v>
      </c>
      <c r="L186" s="121">
        <f>J186+K186</f>
        <v>20</v>
      </c>
      <c r="M186" s="16">
        <f t="shared" si="45"/>
        <v>7</v>
      </c>
      <c r="N186" s="105">
        <f t="shared" si="46"/>
        <v>13</v>
      </c>
      <c r="O186" s="107">
        <f>SUM(M186:N186)</f>
        <v>20</v>
      </c>
    </row>
    <row r="187" spans="2:15" ht="15" customHeight="1">
      <c r="B187" s="243"/>
      <c r="C187" s="23" t="s">
        <v>125</v>
      </c>
      <c r="D187" s="17">
        <v>17</v>
      </c>
      <c r="E187" s="60">
        <v>8</v>
      </c>
      <c r="F187" s="121">
        <f t="shared" si="42"/>
        <v>25</v>
      </c>
      <c r="G187" s="120">
        <v>14</v>
      </c>
      <c r="H187" s="60">
        <v>13</v>
      </c>
      <c r="I187" s="121">
        <f t="shared" si="44"/>
        <v>27</v>
      </c>
      <c r="J187" s="120"/>
      <c r="K187" s="60"/>
      <c r="L187" s="121"/>
      <c r="M187" s="16">
        <f t="shared" si="45"/>
        <v>31</v>
      </c>
      <c r="N187" s="105">
        <f t="shared" si="46"/>
        <v>21</v>
      </c>
      <c r="O187" s="107">
        <f t="shared" si="43"/>
        <v>52</v>
      </c>
    </row>
    <row r="188" spans="2:15" ht="15" customHeight="1">
      <c r="B188" s="243" t="s">
        <v>106</v>
      </c>
      <c r="C188" s="23" t="s">
        <v>320</v>
      </c>
      <c r="D188" s="17">
        <v>20</v>
      </c>
      <c r="E188" s="60">
        <v>12</v>
      </c>
      <c r="F188" s="121">
        <f t="shared" si="42"/>
        <v>32</v>
      </c>
      <c r="G188" s="120">
        <v>9</v>
      </c>
      <c r="H188" s="60">
        <v>2</v>
      </c>
      <c r="I188" s="121">
        <f t="shared" si="44"/>
        <v>11</v>
      </c>
      <c r="J188" s="120"/>
      <c r="K188" s="60"/>
      <c r="L188" s="121"/>
      <c r="M188" s="16">
        <f t="shared" si="45"/>
        <v>29</v>
      </c>
      <c r="N188" s="105">
        <f t="shared" si="46"/>
        <v>14</v>
      </c>
      <c r="O188" s="107">
        <f t="shared" si="43"/>
        <v>43</v>
      </c>
    </row>
    <row r="189" spans="2:15" ht="15" customHeight="1">
      <c r="B189" s="235"/>
      <c r="C189" s="23" t="s">
        <v>126</v>
      </c>
      <c r="D189" s="17">
        <v>7</v>
      </c>
      <c r="E189" s="60">
        <v>9</v>
      </c>
      <c r="F189" s="121">
        <f t="shared" si="42"/>
        <v>16</v>
      </c>
      <c r="G189" s="120">
        <v>1</v>
      </c>
      <c r="H189" s="60"/>
      <c r="I189" s="121">
        <f t="shared" si="44"/>
        <v>1</v>
      </c>
      <c r="J189" s="120"/>
      <c r="K189" s="60"/>
      <c r="L189" s="121"/>
      <c r="M189" s="16">
        <f t="shared" si="45"/>
        <v>8</v>
      </c>
      <c r="N189" s="105">
        <f t="shared" si="46"/>
        <v>9</v>
      </c>
      <c r="O189" s="107">
        <f>SUM(M189:N189)</f>
        <v>17</v>
      </c>
    </row>
    <row r="190" spans="2:15" ht="15" customHeight="1">
      <c r="B190" s="234"/>
      <c r="C190" s="23" t="s">
        <v>108</v>
      </c>
      <c r="D190" s="17">
        <v>2</v>
      </c>
      <c r="E190" s="60">
        <v>7</v>
      </c>
      <c r="F190" s="121">
        <f t="shared" si="42"/>
        <v>9</v>
      </c>
      <c r="G190" s="120"/>
      <c r="H190" s="60"/>
      <c r="I190" s="121"/>
      <c r="J190" s="120"/>
      <c r="K190" s="60"/>
      <c r="L190" s="121"/>
      <c r="M190" s="16">
        <f t="shared" si="45"/>
        <v>2</v>
      </c>
      <c r="N190" s="105">
        <f t="shared" si="46"/>
        <v>7</v>
      </c>
      <c r="O190" s="107">
        <f t="shared" si="43"/>
        <v>9</v>
      </c>
    </row>
    <row r="191" spans="2:15" ht="15" customHeight="1">
      <c r="B191" s="243" t="s">
        <v>109</v>
      </c>
      <c r="C191" s="23" t="s">
        <v>127</v>
      </c>
      <c r="D191" s="17">
        <v>2</v>
      </c>
      <c r="E191" s="60">
        <v>12</v>
      </c>
      <c r="F191" s="121">
        <f t="shared" si="42"/>
        <v>14</v>
      </c>
      <c r="G191" s="120"/>
      <c r="H191" s="60"/>
      <c r="I191" s="121"/>
      <c r="J191" s="120"/>
      <c r="K191" s="60"/>
      <c r="L191" s="121"/>
      <c r="M191" s="16">
        <f t="shared" si="45"/>
        <v>2</v>
      </c>
      <c r="N191" s="105">
        <f t="shared" si="46"/>
        <v>12</v>
      </c>
      <c r="O191" s="107">
        <f t="shared" si="43"/>
        <v>14</v>
      </c>
    </row>
    <row r="192" spans="2:15" ht="15" customHeight="1" thickBot="1">
      <c r="B192" s="235"/>
      <c r="C192" s="24" t="s">
        <v>118</v>
      </c>
      <c r="D192" s="125">
        <v>8</v>
      </c>
      <c r="E192" s="126">
        <v>6</v>
      </c>
      <c r="F192" s="127">
        <f>SUM(D192:E192)</f>
        <v>14</v>
      </c>
      <c r="G192" s="125">
        <v>4</v>
      </c>
      <c r="H192" s="126">
        <v>3</v>
      </c>
      <c r="I192" s="121">
        <f t="shared" si="44"/>
        <v>7</v>
      </c>
      <c r="J192" s="125"/>
      <c r="K192" s="126"/>
      <c r="L192" s="127"/>
      <c r="M192" s="410">
        <f t="shared" si="45"/>
        <v>12</v>
      </c>
      <c r="N192" s="105">
        <f t="shared" si="46"/>
        <v>9</v>
      </c>
      <c r="O192" s="129">
        <f>SUM(M192:N192)</f>
        <v>21</v>
      </c>
    </row>
    <row r="193" spans="2:15" ht="15" customHeight="1" thickBot="1">
      <c r="B193" s="265"/>
      <c r="C193" s="119" t="s">
        <v>14</v>
      </c>
      <c r="D193" s="217">
        <f>SUM(D181:D192)</f>
        <v>187</v>
      </c>
      <c r="E193" s="467">
        <f>SUM(E181:E192)</f>
        <v>108</v>
      </c>
      <c r="F193" s="218">
        <f>SUM(D193:E193)</f>
        <v>295</v>
      </c>
      <c r="G193" s="217">
        <f>SUM(G181:G192)</f>
        <v>29</v>
      </c>
      <c r="H193" s="217">
        <f>SUM(H181:H192)</f>
        <v>23</v>
      </c>
      <c r="I193" s="218">
        <f>SUM(G193:H193)</f>
        <v>52</v>
      </c>
      <c r="J193" s="217">
        <f>SUM(J181:J192)</f>
        <v>67</v>
      </c>
      <c r="K193" s="217">
        <f>SUM(K181:K192)</f>
        <v>30</v>
      </c>
      <c r="L193" s="218">
        <f>SUM(J193:K193)</f>
        <v>97</v>
      </c>
      <c r="M193" s="187">
        <f>SUM(M181:M192)</f>
        <v>283</v>
      </c>
      <c r="N193" s="188">
        <f>SUM(N181:N192)</f>
        <v>161</v>
      </c>
      <c r="O193" s="189">
        <f>SUM(M193:N193)</f>
        <v>444</v>
      </c>
    </row>
    <row r="194" spans="2:15" ht="15" customHeight="1">
      <c r="B194" s="247"/>
      <c r="C194" s="383" t="s">
        <v>298</v>
      </c>
      <c r="D194" s="67">
        <v>2</v>
      </c>
      <c r="E194" s="68">
        <v>4</v>
      </c>
      <c r="F194" s="141">
        <f>SUM(D194:E194)</f>
        <v>6</v>
      </c>
      <c r="G194" s="612"/>
      <c r="H194" s="613"/>
      <c r="I194" s="614"/>
      <c r="J194" s="612"/>
      <c r="K194" s="613"/>
      <c r="L194" s="614"/>
      <c r="M194" s="34">
        <f>+D194</f>
        <v>2</v>
      </c>
      <c r="N194" s="35">
        <f>+E194</f>
        <v>4</v>
      </c>
      <c r="O194" s="33">
        <f>SUM(M194:N194)</f>
        <v>6</v>
      </c>
    </row>
    <row r="195" spans="2:15" ht="15" customHeight="1">
      <c r="B195" s="243" t="s">
        <v>299</v>
      </c>
      <c r="C195" s="214" t="s">
        <v>269</v>
      </c>
      <c r="D195" s="229">
        <v>20</v>
      </c>
      <c r="E195" s="220">
        <v>6</v>
      </c>
      <c r="F195" s="124">
        <f aca="true" t="shared" si="47" ref="F195:F205">SUM(D195:E195)</f>
        <v>26</v>
      </c>
      <c r="G195" s="384">
        <v>7</v>
      </c>
      <c r="H195" s="385">
        <v>4</v>
      </c>
      <c r="I195" s="124">
        <f>SUM(G195:H195)</f>
        <v>11</v>
      </c>
      <c r="J195" s="384"/>
      <c r="K195" s="385"/>
      <c r="L195" s="124"/>
      <c r="M195" s="85">
        <f aca="true" t="shared" si="48" ref="M195:N197">+D195+G195</f>
        <v>27</v>
      </c>
      <c r="N195" s="131">
        <f t="shared" si="48"/>
        <v>10</v>
      </c>
      <c r="O195" s="84">
        <f>SUM(M195:N195)</f>
        <v>37</v>
      </c>
    </row>
    <row r="196" spans="2:15" ht="15" customHeight="1">
      <c r="B196" s="243" t="s">
        <v>106</v>
      </c>
      <c r="C196" s="214" t="s">
        <v>270</v>
      </c>
      <c r="D196" s="229">
        <v>23</v>
      </c>
      <c r="E196" s="220">
        <v>1</v>
      </c>
      <c r="F196" s="124">
        <f t="shared" si="47"/>
        <v>24</v>
      </c>
      <c r="G196" s="384"/>
      <c r="H196" s="385"/>
      <c r="I196" s="124"/>
      <c r="J196" s="384"/>
      <c r="K196" s="385"/>
      <c r="L196" s="124"/>
      <c r="M196" s="85">
        <f t="shared" si="48"/>
        <v>23</v>
      </c>
      <c r="N196" s="131">
        <f t="shared" si="48"/>
        <v>1</v>
      </c>
      <c r="O196" s="84">
        <f>SUM(M196:N196)</f>
        <v>24</v>
      </c>
    </row>
    <row r="197" spans="2:15" ht="15" customHeight="1">
      <c r="B197" s="243" t="s">
        <v>109</v>
      </c>
      <c r="C197" s="104" t="s">
        <v>105</v>
      </c>
      <c r="D197" s="215">
        <v>12</v>
      </c>
      <c r="E197" s="237">
        <v>13</v>
      </c>
      <c r="F197" s="121">
        <f t="shared" si="47"/>
        <v>25</v>
      </c>
      <c r="G197" s="120"/>
      <c r="H197" s="57"/>
      <c r="I197" s="121"/>
      <c r="J197" s="120"/>
      <c r="K197" s="57"/>
      <c r="L197" s="121"/>
      <c r="M197" s="39">
        <f t="shared" si="48"/>
        <v>12</v>
      </c>
      <c r="N197" s="40">
        <f t="shared" si="48"/>
        <v>13</v>
      </c>
      <c r="O197" s="38">
        <f aca="true" t="shared" si="49" ref="O197:O204">SUM(M197:N197)</f>
        <v>25</v>
      </c>
    </row>
    <row r="198" spans="2:15" ht="15" customHeight="1" thickBot="1">
      <c r="B198" s="243"/>
      <c r="C198" s="130" t="s">
        <v>128</v>
      </c>
      <c r="D198" s="229">
        <v>4</v>
      </c>
      <c r="E198" s="220">
        <v>9</v>
      </c>
      <c r="F198" s="121">
        <f t="shared" si="47"/>
        <v>13</v>
      </c>
      <c r="G198" s="615"/>
      <c r="H198" s="616"/>
      <c r="I198" s="617"/>
      <c r="J198" s="615"/>
      <c r="K198" s="616"/>
      <c r="L198" s="617"/>
      <c r="M198" s="85">
        <f>+D198</f>
        <v>4</v>
      </c>
      <c r="N198" s="131">
        <f>+E198</f>
        <v>9</v>
      </c>
      <c r="O198" s="84">
        <f t="shared" si="49"/>
        <v>13</v>
      </c>
    </row>
    <row r="199" spans="2:15" ht="15" customHeight="1" thickBot="1">
      <c r="B199" s="265"/>
      <c r="C199" s="119" t="s">
        <v>14</v>
      </c>
      <c r="D199" s="232">
        <f>SUM(D194:D198)</f>
        <v>61</v>
      </c>
      <c r="E199" s="532">
        <f>SUM(E194:E198)</f>
        <v>33</v>
      </c>
      <c r="F199" s="147">
        <f>SUM(F194:F198)</f>
        <v>94</v>
      </c>
      <c r="G199" s="532">
        <f>SUM(G195:G198)</f>
        <v>7</v>
      </c>
      <c r="H199" s="336">
        <f>SUM(H195:H198)</f>
        <v>4</v>
      </c>
      <c r="I199" s="147">
        <f>SUM(G199:H199)</f>
        <v>11</v>
      </c>
      <c r="J199" s="532"/>
      <c r="K199" s="336"/>
      <c r="L199" s="147"/>
      <c r="M199" s="172">
        <f>SUM(M194:M198)</f>
        <v>68</v>
      </c>
      <c r="N199" s="744">
        <f>SUM(N194:N198)</f>
        <v>37</v>
      </c>
      <c r="O199" s="172">
        <f>SUM(O194:O198)</f>
        <v>105</v>
      </c>
    </row>
    <row r="200" spans="2:15" ht="15" customHeight="1">
      <c r="B200" s="255"/>
      <c r="C200" s="132" t="s">
        <v>103</v>
      </c>
      <c r="D200" s="6">
        <v>7</v>
      </c>
      <c r="E200" s="582">
        <v>16</v>
      </c>
      <c r="F200" s="133">
        <f t="shared" si="47"/>
        <v>23</v>
      </c>
      <c r="G200" s="618">
        <v>2</v>
      </c>
      <c r="H200" s="51">
        <v>10</v>
      </c>
      <c r="I200" s="141">
        <f>SUM(G200:H200)</f>
        <v>12</v>
      </c>
      <c r="J200" s="618"/>
      <c r="K200" s="51"/>
      <c r="L200" s="141"/>
      <c r="M200" s="8">
        <f aca="true" t="shared" si="50" ref="M200:N205">+D200+G200+J200</f>
        <v>9</v>
      </c>
      <c r="N200" s="9">
        <f t="shared" si="50"/>
        <v>26</v>
      </c>
      <c r="O200" s="89">
        <f t="shared" si="49"/>
        <v>35</v>
      </c>
    </row>
    <row r="201" spans="2:15" ht="15" customHeight="1">
      <c r="B201" s="243" t="s">
        <v>129</v>
      </c>
      <c r="C201" s="134" t="s">
        <v>122</v>
      </c>
      <c r="D201" s="17">
        <v>70</v>
      </c>
      <c r="E201" s="18">
        <v>1</v>
      </c>
      <c r="F201" s="135">
        <f t="shared" si="47"/>
        <v>71</v>
      </c>
      <c r="G201" s="57">
        <v>65</v>
      </c>
      <c r="H201" s="60">
        <v>4</v>
      </c>
      <c r="I201" s="121">
        <f>SUM(G201:H201)</f>
        <v>69</v>
      </c>
      <c r="J201" s="57"/>
      <c r="K201" s="60"/>
      <c r="L201" s="121"/>
      <c r="M201" s="14">
        <f t="shared" si="50"/>
        <v>135</v>
      </c>
      <c r="N201" s="15">
        <f t="shared" si="50"/>
        <v>5</v>
      </c>
      <c r="O201" s="136">
        <f t="shared" si="49"/>
        <v>140</v>
      </c>
    </row>
    <row r="202" spans="2:15" ht="15" customHeight="1">
      <c r="B202" s="243"/>
      <c r="C202" s="386" t="s">
        <v>281</v>
      </c>
      <c r="D202" s="57"/>
      <c r="E202" s="60"/>
      <c r="F202" s="121"/>
      <c r="G202" s="57"/>
      <c r="H202" s="60"/>
      <c r="I202" s="121"/>
      <c r="J202" s="57"/>
      <c r="K202" s="60">
        <v>5</v>
      </c>
      <c r="L202" s="121">
        <f>+J202+K202</f>
        <v>5</v>
      </c>
      <c r="M202" s="14">
        <f t="shared" si="50"/>
        <v>0</v>
      </c>
      <c r="N202" s="15">
        <f t="shared" si="50"/>
        <v>5</v>
      </c>
      <c r="O202" s="136">
        <f t="shared" si="49"/>
        <v>5</v>
      </c>
    </row>
    <row r="203" spans="2:15" ht="15" customHeight="1">
      <c r="B203" s="243" t="s">
        <v>106</v>
      </c>
      <c r="C203" s="137" t="s">
        <v>271</v>
      </c>
      <c r="D203" s="25"/>
      <c r="E203" s="26">
        <v>5</v>
      </c>
      <c r="F203" s="138">
        <f t="shared" si="47"/>
        <v>5</v>
      </c>
      <c r="G203" s="238"/>
      <c r="H203" s="126"/>
      <c r="I203" s="619"/>
      <c r="J203" s="238"/>
      <c r="K203" s="126"/>
      <c r="L203" s="619"/>
      <c r="M203" s="14">
        <f t="shared" si="50"/>
        <v>0</v>
      </c>
      <c r="N203" s="15">
        <f t="shared" si="50"/>
        <v>5</v>
      </c>
      <c r="O203" s="96">
        <f t="shared" si="49"/>
        <v>5</v>
      </c>
    </row>
    <row r="204" spans="2:15" ht="15" customHeight="1">
      <c r="B204" s="243" t="s">
        <v>109</v>
      </c>
      <c r="C204" s="139" t="s">
        <v>105</v>
      </c>
      <c r="D204" s="17">
        <v>4</v>
      </c>
      <c r="E204" s="18">
        <v>3</v>
      </c>
      <c r="F204" s="135">
        <f t="shared" si="47"/>
        <v>7</v>
      </c>
      <c r="G204" s="620"/>
      <c r="H204" s="60"/>
      <c r="I204" s="121"/>
      <c r="J204" s="620"/>
      <c r="K204" s="60"/>
      <c r="L204" s="121"/>
      <c r="M204" s="14">
        <f t="shared" si="50"/>
        <v>4</v>
      </c>
      <c r="N204" s="15">
        <f t="shared" si="50"/>
        <v>3</v>
      </c>
      <c r="O204" s="136">
        <f t="shared" si="49"/>
        <v>7</v>
      </c>
    </row>
    <row r="205" spans="2:15" ht="15" customHeight="1" thickBot="1">
      <c r="B205" s="243"/>
      <c r="C205" s="194" t="s">
        <v>226</v>
      </c>
      <c r="D205" s="25">
        <v>2</v>
      </c>
      <c r="E205" s="26">
        <v>18</v>
      </c>
      <c r="F205" s="138">
        <f t="shared" si="47"/>
        <v>20</v>
      </c>
      <c r="G205" s="238"/>
      <c r="H205" s="126">
        <v>13</v>
      </c>
      <c r="I205" s="127">
        <f aca="true" t="shared" si="51" ref="I205:I214">SUM(G205:H205)</f>
        <v>13</v>
      </c>
      <c r="J205" s="238"/>
      <c r="K205" s="126"/>
      <c r="L205" s="127"/>
      <c r="M205" s="411">
        <f t="shared" si="50"/>
        <v>2</v>
      </c>
      <c r="N205" s="412">
        <f t="shared" si="50"/>
        <v>31</v>
      </c>
      <c r="O205" s="96">
        <f aca="true" t="shared" si="52" ref="O205:O214">SUM(M205:N205)</f>
        <v>33</v>
      </c>
    </row>
    <row r="206" spans="2:15" ht="15" customHeight="1" thickBot="1">
      <c r="B206" s="261"/>
      <c r="C206" s="382" t="s">
        <v>102</v>
      </c>
      <c r="D206" s="388">
        <f>SUM(D200:D205)</f>
        <v>83</v>
      </c>
      <c r="E206" s="140">
        <f>SUM(E200:E205)</f>
        <v>43</v>
      </c>
      <c r="F206" s="140">
        <f aca="true" t="shared" si="53" ref="F206:F214">SUM(D206:E206)</f>
        <v>126</v>
      </c>
      <c r="G206" s="621">
        <f>SUM(G200:G205)</f>
        <v>67</v>
      </c>
      <c r="H206" s="622">
        <f>SUM(H200:H205)</f>
        <v>27</v>
      </c>
      <c r="I206" s="387">
        <f t="shared" si="51"/>
        <v>94</v>
      </c>
      <c r="J206" s="388"/>
      <c r="K206" s="389">
        <f>SUM(K200:K205)</f>
        <v>5</v>
      </c>
      <c r="L206" s="387">
        <f>SUM(L200:L205)</f>
        <v>5</v>
      </c>
      <c r="M206" s="190">
        <f>SUM(M200:M205)</f>
        <v>150</v>
      </c>
      <c r="N206" s="174">
        <f>SUM(N200:N205)</f>
        <v>75</v>
      </c>
      <c r="O206" s="178">
        <f t="shared" si="52"/>
        <v>225</v>
      </c>
    </row>
    <row r="207" spans="2:15" ht="15" customHeight="1">
      <c r="B207" s="250"/>
      <c r="C207" s="390" t="s">
        <v>280</v>
      </c>
      <c r="D207" s="67">
        <v>9</v>
      </c>
      <c r="E207" s="354">
        <v>13</v>
      </c>
      <c r="F207" s="141">
        <f>SUM(D207:E207)</f>
        <v>22</v>
      </c>
      <c r="G207" s="533"/>
      <c r="H207" s="354"/>
      <c r="I207" s="141"/>
      <c r="J207" s="533"/>
      <c r="K207" s="354"/>
      <c r="L207" s="141"/>
      <c r="M207" s="67">
        <f>+D207+G207</f>
        <v>9</v>
      </c>
      <c r="N207" s="391">
        <f>+E207+H207</f>
        <v>13</v>
      </c>
      <c r="O207" s="50">
        <f>SUM(M207:N207)</f>
        <v>22</v>
      </c>
    </row>
    <row r="208" spans="2:15" ht="15" customHeight="1">
      <c r="B208" s="234"/>
      <c r="C208" s="228" t="s">
        <v>203</v>
      </c>
      <c r="D208" s="229"/>
      <c r="E208" s="534">
        <v>39</v>
      </c>
      <c r="F208" s="124">
        <f>SUM(D208:E208)</f>
        <v>39</v>
      </c>
      <c r="G208" s="384"/>
      <c r="H208" s="534">
        <v>12</v>
      </c>
      <c r="I208" s="124">
        <f t="shared" si="51"/>
        <v>12</v>
      </c>
      <c r="J208" s="384"/>
      <c r="K208" s="534"/>
      <c r="L208" s="124"/>
      <c r="M208" s="229">
        <v>0</v>
      </c>
      <c r="N208" s="208">
        <f aca="true" t="shared" si="54" ref="N208:N213">+E208+H208</f>
        <v>51</v>
      </c>
      <c r="O208" s="53">
        <f t="shared" si="52"/>
        <v>51</v>
      </c>
    </row>
    <row r="209" spans="2:15" ht="15" customHeight="1">
      <c r="B209" s="266" t="s">
        <v>130</v>
      </c>
      <c r="C209" s="142" t="s">
        <v>202</v>
      </c>
      <c r="D209" s="215"/>
      <c r="E209" s="536">
        <v>26</v>
      </c>
      <c r="F209" s="121">
        <f t="shared" si="53"/>
        <v>26</v>
      </c>
      <c r="G209" s="216">
        <v>1</v>
      </c>
      <c r="H209" s="536">
        <v>12</v>
      </c>
      <c r="I209" s="121">
        <f t="shared" si="51"/>
        <v>13</v>
      </c>
      <c r="J209" s="216"/>
      <c r="K209" s="536"/>
      <c r="L209" s="121"/>
      <c r="M209" s="215">
        <f>+D209+G209</f>
        <v>1</v>
      </c>
      <c r="N209" s="143">
        <f t="shared" si="54"/>
        <v>38</v>
      </c>
      <c r="O209" s="56">
        <f t="shared" si="52"/>
        <v>39</v>
      </c>
    </row>
    <row r="210" spans="2:15" ht="15" customHeight="1">
      <c r="B210" s="243" t="s">
        <v>106</v>
      </c>
      <c r="C210" s="142" t="s">
        <v>201</v>
      </c>
      <c r="D210" s="215">
        <v>1</v>
      </c>
      <c r="E210" s="536">
        <v>15</v>
      </c>
      <c r="F210" s="121">
        <f t="shared" si="53"/>
        <v>16</v>
      </c>
      <c r="G210" s="384"/>
      <c r="H210" s="536">
        <v>7</v>
      </c>
      <c r="I210" s="121">
        <f t="shared" si="51"/>
        <v>7</v>
      </c>
      <c r="J210" s="216"/>
      <c r="K210" s="536"/>
      <c r="L210" s="121"/>
      <c r="M210" s="215">
        <f>+D210+G210</f>
        <v>1</v>
      </c>
      <c r="N210" s="143">
        <f t="shared" si="54"/>
        <v>22</v>
      </c>
      <c r="O210" s="56">
        <f t="shared" si="52"/>
        <v>23</v>
      </c>
    </row>
    <row r="211" spans="2:15" ht="15" customHeight="1">
      <c r="B211" s="243"/>
      <c r="C211" s="142" t="s">
        <v>270</v>
      </c>
      <c r="D211" s="215">
        <v>20</v>
      </c>
      <c r="E211" s="536"/>
      <c r="F211" s="121">
        <f t="shared" si="53"/>
        <v>20</v>
      </c>
      <c r="G211" s="216">
        <v>9</v>
      </c>
      <c r="H211" s="536">
        <v>1</v>
      </c>
      <c r="I211" s="121">
        <f t="shared" si="51"/>
        <v>10</v>
      </c>
      <c r="J211" s="216"/>
      <c r="K211" s="536"/>
      <c r="L211" s="121"/>
      <c r="M211" s="215">
        <f>+D211+G211</f>
        <v>29</v>
      </c>
      <c r="N211" s="143">
        <f t="shared" si="54"/>
        <v>1</v>
      </c>
      <c r="O211" s="56">
        <f t="shared" si="52"/>
        <v>30</v>
      </c>
    </row>
    <row r="212" spans="2:15" ht="15" customHeight="1">
      <c r="B212" s="243" t="s">
        <v>109</v>
      </c>
      <c r="C212" s="144" t="s">
        <v>204</v>
      </c>
      <c r="D212" s="215">
        <v>30</v>
      </c>
      <c r="E212" s="536">
        <v>10</v>
      </c>
      <c r="F212" s="121">
        <f t="shared" si="53"/>
        <v>40</v>
      </c>
      <c r="G212" s="216">
        <v>8</v>
      </c>
      <c r="H212" s="536">
        <v>3</v>
      </c>
      <c r="I212" s="121">
        <f t="shared" si="51"/>
        <v>11</v>
      </c>
      <c r="J212" s="216"/>
      <c r="K212" s="536"/>
      <c r="L212" s="121"/>
      <c r="M212" s="215">
        <f>+D212+G212</f>
        <v>38</v>
      </c>
      <c r="N212" s="143">
        <f t="shared" si="54"/>
        <v>13</v>
      </c>
      <c r="O212" s="56">
        <f t="shared" si="52"/>
        <v>51</v>
      </c>
    </row>
    <row r="213" spans="2:15" ht="15" customHeight="1" thickBot="1">
      <c r="B213" s="234"/>
      <c r="C213" s="145" t="s">
        <v>205</v>
      </c>
      <c r="D213" s="230"/>
      <c r="E213" s="623">
        <v>21</v>
      </c>
      <c r="F213" s="556">
        <f t="shared" si="53"/>
        <v>21</v>
      </c>
      <c r="G213" s="624"/>
      <c r="H213" s="623">
        <v>25</v>
      </c>
      <c r="I213" s="121">
        <f t="shared" si="51"/>
        <v>25</v>
      </c>
      <c r="J213" s="624"/>
      <c r="K213" s="623"/>
      <c r="L213" s="358"/>
      <c r="M213" s="230">
        <f>+D213+G213</f>
        <v>0</v>
      </c>
      <c r="N213" s="146">
        <f t="shared" si="54"/>
        <v>46</v>
      </c>
      <c r="O213" s="62">
        <f t="shared" si="52"/>
        <v>46</v>
      </c>
    </row>
    <row r="214" spans="2:15" ht="15" customHeight="1" thickBot="1">
      <c r="B214" s="234"/>
      <c r="C214" s="413" t="s">
        <v>102</v>
      </c>
      <c r="D214" s="388">
        <f>SUM(D207:D213)</f>
        <v>60</v>
      </c>
      <c r="E214" s="622">
        <f>SUM(E207:E213)</f>
        <v>124</v>
      </c>
      <c r="F214" s="387">
        <f t="shared" si="53"/>
        <v>184</v>
      </c>
      <c r="G214" s="535">
        <f>SUM(G207:G213)</f>
        <v>18</v>
      </c>
      <c r="H214" s="622">
        <f>SUM(H207:H213)</f>
        <v>60</v>
      </c>
      <c r="I214" s="387">
        <f t="shared" si="51"/>
        <v>78</v>
      </c>
      <c r="J214" s="535"/>
      <c r="K214" s="622"/>
      <c r="L214" s="387"/>
      <c r="M214" s="414">
        <f>SUM(M207:M213)</f>
        <v>78</v>
      </c>
      <c r="N214" s="415">
        <f>SUM(N207:N213)</f>
        <v>184</v>
      </c>
      <c r="O214" s="416">
        <f t="shared" si="52"/>
        <v>262</v>
      </c>
    </row>
    <row r="215" spans="2:15" ht="19.5" customHeight="1" thickBot="1">
      <c r="B215" s="775" t="s">
        <v>131</v>
      </c>
      <c r="C215" s="775"/>
      <c r="D215" s="417">
        <f>+D137+D142+D148+D155+D162+D168+D180+D193+D199+D206+D214</f>
        <v>1188</v>
      </c>
      <c r="E215" s="417">
        <f aca="true" t="shared" si="55" ref="E215:O215">+E137+E142+E148+E155+E162+E168+E180+E193+E199+E206+E214</f>
        <v>805</v>
      </c>
      <c r="F215" s="417">
        <f t="shared" si="55"/>
        <v>1993</v>
      </c>
      <c r="G215" s="417">
        <f t="shared" si="55"/>
        <v>459</v>
      </c>
      <c r="H215" s="417">
        <f t="shared" si="55"/>
        <v>406</v>
      </c>
      <c r="I215" s="417">
        <f t="shared" si="55"/>
        <v>865</v>
      </c>
      <c r="J215" s="417">
        <f t="shared" si="55"/>
        <v>124</v>
      </c>
      <c r="K215" s="417">
        <f t="shared" si="55"/>
        <v>88</v>
      </c>
      <c r="L215" s="417">
        <f t="shared" si="55"/>
        <v>212</v>
      </c>
      <c r="M215" s="417">
        <f t="shared" si="55"/>
        <v>1771</v>
      </c>
      <c r="N215" s="417">
        <f t="shared" si="55"/>
        <v>1299</v>
      </c>
      <c r="O215" s="417">
        <f t="shared" si="55"/>
        <v>3070</v>
      </c>
    </row>
    <row r="216" spans="2:15" ht="19.5" customHeight="1" thickBot="1">
      <c r="B216" s="775" t="s">
        <v>4</v>
      </c>
      <c r="C216" s="775"/>
      <c r="D216" s="417">
        <f>+D129+D215</f>
        <v>3625</v>
      </c>
      <c r="E216" s="417">
        <f aca="true" t="shared" si="56" ref="E216:O216">+E129+E215</f>
        <v>2527</v>
      </c>
      <c r="F216" s="417">
        <f t="shared" si="56"/>
        <v>6152</v>
      </c>
      <c r="G216" s="417">
        <f t="shared" si="56"/>
        <v>681</v>
      </c>
      <c r="H216" s="417">
        <f t="shared" si="56"/>
        <v>684</v>
      </c>
      <c r="I216" s="417">
        <f t="shared" si="56"/>
        <v>1365</v>
      </c>
      <c r="J216" s="417">
        <f t="shared" si="56"/>
        <v>258</v>
      </c>
      <c r="K216" s="417">
        <f t="shared" si="56"/>
        <v>128</v>
      </c>
      <c r="L216" s="417">
        <f t="shared" si="56"/>
        <v>386</v>
      </c>
      <c r="M216" s="417">
        <f t="shared" si="56"/>
        <v>4564</v>
      </c>
      <c r="N216" s="417">
        <f t="shared" si="56"/>
        <v>3339</v>
      </c>
      <c r="O216" s="417">
        <f t="shared" si="56"/>
        <v>7903</v>
      </c>
    </row>
    <row r="217" ht="16.5" customHeight="1">
      <c r="P217" s="191"/>
    </row>
    <row r="218" spans="2:3" ht="15" customHeight="1">
      <c r="B218" t="s">
        <v>325</v>
      </c>
      <c r="C218" t="s">
        <v>350</v>
      </c>
    </row>
    <row r="219" spans="2:15" ht="15" customHeight="1">
      <c r="B219" s="760"/>
      <c r="C219" s="760"/>
      <c r="D219" s="760"/>
      <c r="E219" s="760"/>
      <c r="F219" s="760"/>
      <c r="G219" s="760"/>
      <c r="H219" s="760"/>
      <c r="I219" s="760"/>
      <c r="J219" s="760"/>
      <c r="K219" s="760"/>
      <c r="L219" s="760"/>
      <c r="M219" s="760"/>
      <c r="N219" s="760"/>
      <c r="O219" s="760"/>
    </row>
    <row r="220" spans="2:3" ht="15" customHeight="1">
      <c r="B220" s="223"/>
      <c r="C220" s="224"/>
    </row>
    <row r="221" spans="2:16" s="191" customFormat="1" ht="27" customHeight="1">
      <c r="B221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/>
    </row>
    <row r="222" spans="13:15" ht="36" customHeight="1">
      <c r="M222" s="154"/>
      <c r="N222" s="154"/>
      <c r="O222" s="154"/>
    </row>
    <row r="223" ht="22.5" customHeight="1"/>
  </sheetData>
  <sheetProtection/>
  <mergeCells count="35">
    <mergeCell ref="B93:B94"/>
    <mergeCell ref="B215:C215"/>
    <mergeCell ref="B216:C216"/>
    <mergeCell ref="B132:O132"/>
    <mergeCell ref="B133:O133"/>
    <mergeCell ref="B135:B136"/>
    <mergeCell ref="C135:C136"/>
    <mergeCell ref="D135:F135"/>
    <mergeCell ref="G135:I135"/>
    <mergeCell ref="M135:O135"/>
    <mergeCell ref="J135:L135"/>
    <mergeCell ref="B126:C126"/>
    <mergeCell ref="B127:C127"/>
    <mergeCell ref="B129:C129"/>
    <mergeCell ref="B131:O131"/>
    <mergeCell ref="B128:C128"/>
    <mergeCell ref="J6:L6"/>
    <mergeCell ref="B82:O82"/>
    <mergeCell ref="B83:O83"/>
    <mergeCell ref="B85:B86"/>
    <mergeCell ref="C85:C86"/>
    <mergeCell ref="D85:F85"/>
    <mergeCell ref="G85:I85"/>
    <mergeCell ref="M85:O85"/>
    <mergeCell ref="J85:L85"/>
    <mergeCell ref="B219:O219"/>
    <mergeCell ref="B81:O81"/>
    <mergeCell ref="B2:O2"/>
    <mergeCell ref="D6:F6"/>
    <mergeCell ref="B3:O3"/>
    <mergeCell ref="B4:O4"/>
    <mergeCell ref="M6:O6"/>
    <mergeCell ref="G6:I6"/>
    <mergeCell ref="B6:B7"/>
    <mergeCell ref="C6:C7"/>
  </mergeCells>
  <conditionalFormatting sqref="D128:L128 J79:L79 D121:L125 D35:O35 D36:L78 D90:L114 D129:O129 D137:L162 D169:L214 D215:O216 D8:L34 D126:O127">
    <cfRule type="containsBlanks" priority="19" dxfId="0" stopIfTrue="1">
      <formula>LEN(TRIM(D8))=0</formula>
    </cfRule>
  </conditionalFormatting>
  <conditionalFormatting sqref="D79:F79 H79:I79">
    <cfRule type="containsBlanks" priority="15" dxfId="0" stopIfTrue="1">
      <formula>LEN(TRIM(D79))=0</formula>
    </cfRule>
  </conditionalFormatting>
  <conditionalFormatting sqref="D115:L119 D120:I120 K120">
    <cfRule type="containsBlanks" priority="13" dxfId="0" stopIfTrue="1">
      <formula>LEN(TRIM(D115))=0</formula>
    </cfRule>
  </conditionalFormatting>
  <conditionalFormatting sqref="D163:F167">
    <cfRule type="containsBlanks" priority="12" dxfId="0" stopIfTrue="1">
      <formula>LEN(TRIM(D163))=0</formula>
    </cfRule>
  </conditionalFormatting>
  <conditionalFormatting sqref="D168:O168">
    <cfRule type="containsBlanks" priority="11" dxfId="0" stopIfTrue="1">
      <formula>LEN(TRIM(D168))=0</formula>
    </cfRule>
  </conditionalFormatting>
  <conditionalFormatting sqref="G165:I165">
    <cfRule type="containsBlanks" priority="10" dxfId="0" stopIfTrue="1">
      <formula>LEN(TRIM(G165))=0</formula>
    </cfRule>
  </conditionalFormatting>
  <conditionalFormatting sqref="J120">
    <cfRule type="containsBlanks" priority="9" dxfId="0" stopIfTrue="1">
      <formula>LEN(TRIM(J120))=0</formula>
    </cfRule>
  </conditionalFormatting>
  <conditionalFormatting sqref="L120">
    <cfRule type="containsBlanks" priority="8" dxfId="0" stopIfTrue="1">
      <formula>LEN(TRIM(L120))=0</formula>
    </cfRule>
  </conditionalFormatting>
  <conditionalFormatting sqref="D89:L89">
    <cfRule type="containsBlanks" priority="7" dxfId="0" stopIfTrue="1">
      <formula>LEN(TRIM(D89))=0</formula>
    </cfRule>
  </conditionalFormatting>
  <conditionalFormatting sqref="E87:L88">
    <cfRule type="containsBlanks" priority="6" dxfId="0" stopIfTrue="1">
      <formula>LEN(TRIM(E87))=0</formula>
    </cfRule>
  </conditionalFormatting>
  <conditionalFormatting sqref="N89">
    <cfRule type="containsBlanks" priority="3" dxfId="0" stopIfTrue="1">
      <formula>LEN(TRIM(N89))=0</formula>
    </cfRule>
  </conditionalFormatting>
  <conditionalFormatting sqref="N87:N88">
    <cfRule type="containsBlanks" priority="2" dxfId="0" stopIfTrue="1">
      <formula>LEN(TRIM(N87))=0</formula>
    </cfRule>
  </conditionalFormatting>
  <conditionalFormatting sqref="J163:L167">
    <cfRule type="containsBlanks" priority="1" dxfId="0" stopIfTrue="1">
      <formula>LEN(TRIM(J163))=0</formula>
    </cfRule>
  </conditionalFormatting>
  <printOptions/>
  <pageMargins left="0" right="0" top="0" bottom="0" header="0.5118110236220472" footer="0.5118110236220472"/>
  <pageSetup horizontalDpi="600" verticalDpi="600" orientation="portrait" paperSize="9" scale="63" r:id="rId1"/>
  <rowBreaks count="2" manualBreakCount="2">
    <brk id="79" min="2" max="14" man="1"/>
    <brk id="199" min="2" max="14" man="1"/>
  </rowBreaks>
  <ignoredErrors>
    <ignoredError sqref="M174:N178 O185 I206 M101:N101 M63:N63 F151 F206 I151 M142:N142 M70:O77 G199:H199 F214 F203:F204 N206 M162:N162 M153:O153 F161 I158 I161 O161 M95:N95 M97 F153 F63 M151:N151 O156 F155:F156 O68 M92:N92 I203 M155:N155 N14 I155:I156 I153 F162:I162 I214 N209 O149 F149 M172:N172 O158 F158 I199:I201 F200:F201 H63:I63 O159 F159" formula="1"/>
    <ignoredError sqref="O148 M100:N100 I142 M111:N111 M145:N145 F100:I100 I148" formula="1" formulaRange="1"/>
    <ignoredError sqref="M79:O79 D60:E60 O111 D142:E142 D100:E100 D79:I79 F111:I111 D111:E111 M143:O143 I145 F147 I143 F143 F146 O145:O146 M146:N146 M1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B169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Z159" sqref="Z159"/>
    </sheetView>
  </sheetViews>
  <sheetFormatPr defaultColWidth="9.00390625" defaultRowHeight="12.75"/>
  <cols>
    <col min="1" max="1" width="1.625" style="0" customWidth="1"/>
    <col min="2" max="2" width="26.00390625" style="0" customWidth="1"/>
    <col min="3" max="3" width="63.125" style="0" customWidth="1"/>
    <col min="4" max="4" width="7.00390625" style="0" bestFit="1" customWidth="1"/>
    <col min="5" max="5" width="7.625" style="0" bestFit="1" customWidth="1"/>
    <col min="6" max="6" width="9.375" style="0" customWidth="1"/>
    <col min="7" max="7" width="6.00390625" style="0" customWidth="1"/>
    <col min="8" max="8" width="7.125" style="0" customWidth="1"/>
    <col min="9" max="9" width="6.00390625" style="0" customWidth="1"/>
    <col min="10" max="11" width="6.75390625" style="0" customWidth="1"/>
    <col min="12" max="12" width="7.625" style="0" customWidth="1"/>
    <col min="13" max="13" width="6.00390625" style="0" customWidth="1"/>
    <col min="14" max="14" width="6.25390625" style="0" bestFit="1" customWidth="1"/>
    <col min="15" max="15" width="6.00390625" style="0" customWidth="1"/>
    <col min="16" max="17" width="7.75390625" style="0" bestFit="1" customWidth="1"/>
    <col min="18" max="18" width="8.00390625" style="0" bestFit="1" customWidth="1"/>
    <col min="19" max="19" width="6.125" style="0" customWidth="1"/>
    <col min="20" max="21" width="6.625" style="0" bestFit="1" customWidth="1"/>
    <col min="22" max="24" width="6.75390625" style="0" customWidth="1"/>
  </cols>
  <sheetData>
    <row r="1" spans="2:24" ht="24.75" customHeight="1">
      <c r="B1" s="786" t="s">
        <v>10</v>
      </c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</row>
    <row r="2" spans="2:24" ht="24.75" customHeight="1">
      <c r="B2" s="787" t="s">
        <v>0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</row>
    <row r="3" spans="2:24" ht="24.75" customHeight="1" thickBot="1">
      <c r="B3" s="786" t="s">
        <v>345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</row>
    <row r="4" spans="2:24" ht="24.75" customHeight="1" thickBot="1">
      <c r="B4" s="394" t="s">
        <v>16</v>
      </c>
      <c r="C4" s="395"/>
      <c r="D4" s="799" t="s">
        <v>18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1"/>
      <c r="S4" s="791" t="s">
        <v>19</v>
      </c>
      <c r="T4" s="791"/>
      <c r="U4" s="792"/>
      <c r="V4" s="788" t="s">
        <v>22</v>
      </c>
      <c r="W4" s="789"/>
      <c r="X4" s="790"/>
    </row>
    <row r="5" spans="2:24" ht="24.75" customHeight="1" thickBot="1">
      <c r="B5" s="318" t="s">
        <v>17</v>
      </c>
      <c r="C5" s="319"/>
      <c r="D5" s="796" t="s">
        <v>27</v>
      </c>
      <c r="E5" s="797"/>
      <c r="F5" s="798"/>
      <c r="G5" s="796" t="s">
        <v>26</v>
      </c>
      <c r="H5" s="797"/>
      <c r="I5" s="805"/>
      <c r="J5" s="796" t="s">
        <v>228</v>
      </c>
      <c r="K5" s="797"/>
      <c r="L5" s="805"/>
      <c r="M5" s="796" t="s">
        <v>227</v>
      </c>
      <c r="N5" s="797"/>
      <c r="O5" s="805"/>
      <c r="P5" s="796" t="s">
        <v>20</v>
      </c>
      <c r="Q5" s="797"/>
      <c r="R5" s="798"/>
      <c r="S5" s="793"/>
      <c r="T5" s="794"/>
      <c r="U5" s="795"/>
      <c r="V5" s="796" t="s">
        <v>20</v>
      </c>
      <c r="W5" s="797"/>
      <c r="X5" s="798"/>
    </row>
    <row r="6" spans="2:24" ht="24.75" customHeight="1" thickBot="1">
      <c r="B6" s="320"/>
      <c r="C6" s="393" t="s">
        <v>21</v>
      </c>
      <c r="D6" s="392" t="s">
        <v>5</v>
      </c>
      <c r="E6" s="321" t="s">
        <v>6</v>
      </c>
      <c r="F6" s="322" t="s">
        <v>7</v>
      </c>
      <c r="G6" s="323" t="s">
        <v>5</v>
      </c>
      <c r="H6" s="324" t="s">
        <v>6</v>
      </c>
      <c r="I6" s="322" t="s">
        <v>7</v>
      </c>
      <c r="J6" s="323" t="s">
        <v>5</v>
      </c>
      <c r="K6" s="465" t="s">
        <v>6</v>
      </c>
      <c r="L6" s="325" t="s">
        <v>7</v>
      </c>
      <c r="M6" s="323" t="s">
        <v>5</v>
      </c>
      <c r="N6" s="465" t="s">
        <v>6</v>
      </c>
      <c r="O6" s="325" t="s">
        <v>7</v>
      </c>
      <c r="P6" s="323" t="s">
        <v>5</v>
      </c>
      <c r="Q6" s="324" t="s">
        <v>6</v>
      </c>
      <c r="R6" s="326" t="s">
        <v>7</v>
      </c>
      <c r="S6" s="319" t="s">
        <v>5</v>
      </c>
      <c r="T6" s="324" t="s">
        <v>6</v>
      </c>
      <c r="U6" s="326" t="s">
        <v>7</v>
      </c>
      <c r="V6" s="323" t="s">
        <v>5</v>
      </c>
      <c r="W6" s="324" t="s">
        <v>6</v>
      </c>
      <c r="X6" s="327" t="s">
        <v>7</v>
      </c>
    </row>
    <row r="7" spans="2:24" ht="28.5" customHeight="1" thickBot="1">
      <c r="B7" s="272"/>
      <c r="C7" s="802" t="s">
        <v>132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4"/>
    </row>
    <row r="8" spans="2:24" ht="28.5" customHeight="1">
      <c r="B8" s="273"/>
      <c r="C8" s="473" t="s">
        <v>51</v>
      </c>
      <c r="D8" s="365">
        <v>22</v>
      </c>
      <c r="E8" s="366">
        <v>13</v>
      </c>
      <c r="F8" s="373">
        <f>SUM(D8:E8)</f>
        <v>35</v>
      </c>
      <c r="G8" s="67"/>
      <c r="H8" s="68"/>
      <c r="I8" s="678"/>
      <c r="J8" s="384"/>
      <c r="K8" s="385"/>
      <c r="L8" s="678"/>
      <c r="M8" s="365"/>
      <c r="N8" s="366"/>
      <c r="O8" s="678"/>
      <c r="P8" s="365">
        <f>+D8+G8+J8+M8</f>
        <v>22</v>
      </c>
      <c r="Q8" s="366">
        <f>+E8+H8+K8+M8</f>
        <v>13</v>
      </c>
      <c r="R8" s="375">
        <f>SUM(P8:Q8)</f>
        <v>35</v>
      </c>
      <c r="S8" s="426">
        <v>2</v>
      </c>
      <c r="T8" s="366"/>
      <c r="U8" s="373">
        <f>SUM(S8:T8)</f>
        <v>2</v>
      </c>
      <c r="V8" s="427">
        <f>+P8+S8</f>
        <v>24</v>
      </c>
      <c r="W8" s="366">
        <f>+Q8+T8</f>
        <v>13</v>
      </c>
      <c r="X8" s="375">
        <f>SUM(V8:W8)</f>
        <v>37</v>
      </c>
    </row>
    <row r="9" spans="2:24" ht="28.5" customHeight="1">
      <c r="B9" s="273"/>
      <c r="C9" s="474" t="s">
        <v>133</v>
      </c>
      <c r="D9" s="365">
        <v>11</v>
      </c>
      <c r="E9" s="366">
        <v>14</v>
      </c>
      <c r="F9" s="359">
        <f>SUM(D9:E9)</f>
        <v>25</v>
      </c>
      <c r="G9" s="229"/>
      <c r="H9" s="220"/>
      <c r="I9" s="643"/>
      <c r="J9" s="384"/>
      <c r="K9" s="385"/>
      <c r="L9" s="643"/>
      <c r="M9" s="365">
        <v>16</v>
      </c>
      <c r="N9" s="366">
        <v>10</v>
      </c>
      <c r="O9" s="643">
        <f>+M9+N9</f>
        <v>26</v>
      </c>
      <c r="P9" s="369">
        <f>+D9+G9+J9+M9</f>
        <v>27</v>
      </c>
      <c r="Q9" s="427">
        <f>+E9+H9+K9+N9</f>
        <v>24</v>
      </c>
      <c r="R9" s="375">
        <f>SUM(P9:Q9)</f>
        <v>51</v>
      </c>
      <c r="S9" s="384"/>
      <c r="T9" s="357"/>
      <c r="U9" s="359"/>
      <c r="V9" s="427">
        <f>+P9+S9</f>
        <v>27</v>
      </c>
      <c r="W9" s="366">
        <f>+Q9</f>
        <v>24</v>
      </c>
      <c r="X9" s="375">
        <f>SUM(V9:W9)</f>
        <v>51</v>
      </c>
    </row>
    <row r="10" spans="2:24" ht="28.5" customHeight="1">
      <c r="B10" s="273"/>
      <c r="C10" s="474" t="s">
        <v>321</v>
      </c>
      <c r="D10" s="365"/>
      <c r="E10" s="366"/>
      <c r="F10" s="359"/>
      <c r="G10" s="229"/>
      <c r="H10" s="220"/>
      <c r="I10" s="643"/>
      <c r="J10" s="384"/>
      <c r="K10" s="385"/>
      <c r="L10" s="643"/>
      <c r="M10" s="365">
        <v>13</v>
      </c>
      <c r="N10" s="366">
        <v>21</v>
      </c>
      <c r="O10" s="643">
        <f>+M10+N10</f>
        <v>34</v>
      </c>
      <c r="P10" s="369">
        <f>+D10+G10+J10+M10</f>
        <v>13</v>
      </c>
      <c r="Q10" s="427">
        <f>+E10+H10+K10+N10</f>
        <v>21</v>
      </c>
      <c r="R10" s="375">
        <f>SUM(P10:Q10)</f>
        <v>34</v>
      </c>
      <c r="S10" s="384"/>
      <c r="T10" s="475"/>
      <c r="U10" s="359"/>
      <c r="V10" s="427">
        <f>+P10+S10</f>
        <v>13</v>
      </c>
      <c r="W10" s="366">
        <f>+Q10</f>
        <v>21</v>
      </c>
      <c r="X10" s="375">
        <f>SUM(V10:W10)</f>
        <v>34</v>
      </c>
    </row>
    <row r="11" spans="2:24" ht="28.5" customHeight="1">
      <c r="B11" s="273"/>
      <c r="C11" s="474" t="s">
        <v>210</v>
      </c>
      <c r="D11" s="365">
        <v>4</v>
      </c>
      <c r="E11" s="366">
        <v>1</v>
      </c>
      <c r="F11" s="359">
        <f>SUM(D11:E11)</f>
        <v>5</v>
      </c>
      <c r="G11" s="229"/>
      <c r="H11" s="220"/>
      <c r="I11" s="643"/>
      <c r="J11" s="384"/>
      <c r="K11" s="385"/>
      <c r="L11" s="643"/>
      <c r="M11" s="369"/>
      <c r="N11" s="428"/>
      <c r="O11" s="643"/>
      <c r="P11" s="365">
        <f>+D11+G11+J11+M11</f>
        <v>4</v>
      </c>
      <c r="Q11" s="366">
        <f>+E11+H11+K11+M11</f>
        <v>1</v>
      </c>
      <c r="R11" s="375">
        <f>SUM(P11:Q11)</f>
        <v>5</v>
      </c>
      <c r="S11" s="384"/>
      <c r="T11" s="475"/>
      <c r="U11" s="359"/>
      <c r="V11" s="427">
        <f>+P11+S11</f>
        <v>4</v>
      </c>
      <c r="W11" s="428">
        <f>+Q11</f>
        <v>1</v>
      </c>
      <c r="X11" s="359">
        <f>SUM(V11:W11)</f>
        <v>5</v>
      </c>
    </row>
    <row r="12" spans="2:24" ht="28.5" customHeight="1" thickBot="1">
      <c r="B12" s="273"/>
      <c r="C12" s="474" t="s">
        <v>344</v>
      </c>
      <c r="D12" s="429">
        <v>1</v>
      </c>
      <c r="E12" s="366">
        <v>2</v>
      </c>
      <c r="F12" s="359">
        <f>SUM(D12:E12)</f>
        <v>3</v>
      </c>
      <c r="G12" s="215"/>
      <c r="H12" s="237"/>
      <c r="I12" s="643"/>
      <c r="J12" s="216"/>
      <c r="K12" s="476"/>
      <c r="L12" s="643"/>
      <c r="M12" s="369"/>
      <c r="N12" s="627"/>
      <c r="O12" s="643"/>
      <c r="P12" s="365">
        <f>+D12+G12+J12+M12</f>
        <v>1</v>
      </c>
      <c r="Q12" s="366">
        <f>+E12+H12+K12+M12</f>
        <v>2</v>
      </c>
      <c r="R12" s="375">
        <f>SUM(P12:Q12)</f>
        <v>3</v>
      </c>
      <c r="S12" s="216"/>
      <c r="T12" s="357"/>
      <c r="U12" s="359"/>
      <c r="V12" s="427">
        <f>+P12+S12</f>
        <v>1</v>
      </c>
      <c r="W12" s="428">
        <f>+Q12</f>
        <v>2</v>
      </c>
      <c r="X12" s="359">
        <f>SUM(V12:W12)</f>
        <v>3</v>
      </c>
    </row>
    <row r="13" spans="2:28" ht="28.5" customHeight="1" thickBot="1">
      <c r="B13" s="274"/>
      <c r="C13" s="802" t="s">
        <v>134</v>
      </c>
      <c r="D13" s="803"/>
      <c r="E13" s="803"/>
      <c r="F13" s="803"/>
      <c r="G13" s="803"/>
      <c r="H13" s="803"/>
      <c r="I13" s="803"/>
      <c r="J13" s="803"/>
      <c r="K13" s="803"/>
      <c r="L13" s="803"/>
      <c r="M13" s="803"/>
      <c r="N13" s="803"/>
      <c r="O13" s="803"/>
      <c r="P13" s="803"/>
      <c r="Q13" s="803"/>
      <c r="R13" s="803"/>
      <c r="S13" s="803"/>
      <c r="T13" s="803"/>
      <c r="U13" s="803"/>
      <c r="V13" s="803"/>
      <c r="W13" s="803"/>
      <c r="X13" s="804"/>
      <c r="AB13" s="464"/>
    </row>
    <row r="14" spans="2:24" ht="28.5" customHeight="1">
      <c r="B14" s="274"/>
      <c r="C14" s="473" t="s">
        <v>135</v>
      </c>
      <c r="D14" s="365">
        <v>4</v>
      </c>
      <c r="E14" s="366">
        <v>1</v>
      </c>
      <c r="F14" s="373">
        <f>SUM(D14:E14)</f>
        <v>5</v>
      </c>
      <c r="G14" s="67"/>
      <c r="H14" s="68"/>
      <c r="I14" s="678"/>
      <c r="J14" s="384"/>
      <c r="K14" s="385"/>
      <c r="L14" s="678"/>
      <c r="M14" s="384"/>
      <c r="N14" s="385"/>
      <c r="O14" s="680"/>
      <c r="P14" s="365">
        <f aca="true" t="shared" si="0" ref="P14:Q17">+D14+G14+J14+M14</f>
        <v>4</v>
      </c>
      <c r="Q14" s="366">
        <f t="shared" si="0"/>
        <v>1</v>
      </c>
      <c r="R14" s="375">
        <f>SUM(P14:Q14)</f>
        <v>5</v>
      </c>
      <c r="S14" s="426">
        <v>1</v>
      </c>
      <c r="T14" s="368"/>
      <c r="U14" s="681">
        <f>SUM(S14:T14)</f>
        <v>1</v>
      </c>
      <c r="V14" s="427">
        <f aca="true" t="shared" si="1" ref="V14:W17">+P14+S14</f>
        <v>5</v>
      </c>
      <c r="W14" s="366">
        <f t="shared" si="1"/>
        <v>1</v>
      </c>
      <c r="X14" s="375">
        <f>SUM(V14:W14)</f>
        <v>6</v>
      </c>
    </row>
    <row r="15" spans="2:24" ht="28.5" customHeight="1">
      <c r="B15" s="274"/>
      <c r="C15" s="473" t="s">
        <v>136</v>
      </c>
      <c r="D15" s="365">
        <v>5</v>
      </c>
      <c r="E15" s="366"/>
      <c r="F15" s="359">
        <f>SUM(D15:E15)</f>
        <v>5</v>
      </c>
      <c r="G15" s="229"/>
      <c r="H15" s="220"/>
      <c r="I15" s="643"/>
      <c r="J15" s="384"/>
      <c r="K15" s="385"/>
      <c r="L15" s="643"/>
      <c r="M15" s="384"/>
      <c r="N15" s="385"/>
      <c r="O15" s="642"/>
      <c r="P15" s="365">
        <f t="shared" si="0"/>
        <v>5</v>
      </c>
      <c r="Q15" s="366"/>
      <c r="R15" s="359">
        <f>SUM(P15:Q15)</f>
        <v>5</v>
      </c>
      <c r="S15" s="229"/>
      <c r="T15" s="220"/>
      <c r="U15" s="682"/>
      <c r="V15" s="427">
        <f t="shared" si="1"/>
        <v>5</v>
      </c>
      <c r="W15" s="366">
        <f t="shared" si="1"/>
        <v>0</v>
      </c>
      <c r="X15" s="359">
        <f>SUM(V15:W15)</f>
        <v>5</v>
      </c>
    </row>
    <row r="16" spans="2:24" ht="28.5" customHeight="1">
      <c r="B16" s="273"/>
      <c r="C16" s="473" t="s">
        <v>213</v>
      </c>
      <c r="D16" s="365">
        <v>3</v>
      </c>
      <c r="E16" s="366">
        <v>1</v>
      </c>
      <c r="F16" s="431">
        <f>SUM(D16:E16)</f>
        <v>4</v>
      </c>
      <c r="G16" s="229"/>
      <c r="H16" s="220"/>
      <c r="I16" s="643"/>
      <c r="J16" s="384"/>
      <c r="K16" s="385"/>
      <c r="L16" s="643"/>
      <c r="M16" s="384"/>
      <c r="N16" s="385"/>
      <c r="O16" s="642"/>
      <c r="P16" s="365">
        <f t="shared" si="0"/>
        <v>3</v>
      </c>
      <c r="Q16" s="366">
        <f t="shared" si="0"/>
        <v>1</v>
      </c>
      <c r="R16" s="431">
        <f>SUM(P16:Q16)</f>
        <v>4</v>
      </c>
      <c r="S16" s="229"/>
      <c r="T16" s="220"/>
      <c r="U16" s="682"/>
      <c r="V16" s="427">
        <f t="shared" si="1"/>
        <v>3</v>
      </c>
      <c r="W16" s="366">
        <f t="shared" si="1"/>
        <v>1</v>
      </c>
      <c r="X16" s="431">
        <f>SUM(V16:W16)</f>
        <v>4</v>
      </c>
    </row>
    <row r="17" spans="2:24" ht="28.5" customHeight="1" thickBot="1">
      <c r="B17" s="273" t="s">
        <v>137</v>
      </c>
      <c r="C17" s="479" t="s">
        <v>138</v>
      </c>
      <c r="D17" s="365">
        <v>7</v>
      </c>
      <c r="E17" s="366">
        <v>1</v>
      </c>
      <c r="F17" s="372">
        <f>SUM(D17:E17)</f>
        <v>8</v>
      </c>
      <c r="G17" s="471"/>
      <c r="H17" s="472"/>
      <c r="I17" s="679"/>
      <c r="J17" s="384"/>
      <c r="K17" s="385"/>
      <c r="L17" s="679"/>
      <c r="M17" s="384"/>
      <c r="N17" s="385"/>
      <c r="O17" s="683"/>
      <c r="P17" s="365">
        <f t="shared" si="0"/>
        <v>7</v>
      </c>
      <c r="Q17" s="366">
        <f t="shared" si="0"/>
        <v>1</v>
      </c>
      <c r="R17" s="431">
        <f>SUM(P17:Q17)</f>
        <v>8</v>
      </c>
      <c r="S17" s="471"/>
      <c r="T17" s="472"/>
      <c r="U17" s="684"/>
      <c r="V17" s="427">
        <f t="shared" si="1"/>
        <v>7</v>
      </c>
      <c r="W17" s="366">
        <f t="shared" si="1"/>
        <v>1</v>
      </c>
      <c r="X17" s="431">
        <f>SUM(V17:W17)</f>
        <v>8</v>
      </c>
    </row>
    <row r="18" spans="2:24" ht="28.5" customHeight="1" thickBot="1">
      <c r="B18" s="273"/>
      <c r="C18" s="802" t="s">
        <v>139</v>
      </c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4"/>
    </row>
    <row r="19" spans="2:24" ht="28.5" customHeight="1">
      <c r="B19" s="273" t="s">
        <v>140</v>
      </c>
      <c r="C19" s="480" t="s">
        <v>212</v>
      </c>
      <c r="D19" s="365">
        <v>2</v>
      </c>
      <c r="E19" s="366">
        <v>1</v>
      </c>
      <c r="F19" s="373">
        <f>SUM(D19:E19)</f>
        <v>3</v>
      </c>
      <c r="G19" s="67"/>
      <c r="H19" s="68"/>
      <c r="I19" s="678"/>
      <c r="J19" s="67"/>
      <c r="K19" s="355"/>
      <c r="L19" s="678"/>
      <c r="M19" s="67"/>
      <c r="N19" s="68"/>
      <c r="O19" s="685"/>
      <c r="P19" s="369">
        <f>+D19+G19+J19+M19</f>
        <v>2</v>
      </c>
      <c r="Q19" s="428">
        <f>+E19+H19+K19+N19</f>
        <v>1</v>
      </c>
      <c r="R19" s="359">
        <f>SUM(P19:Q19)</f>
        <v>3</v>
      </c>
      <c r="S19" s="229"/>
      <c r="T19" s="220"/>
      <c r="U19" s="678"/>
      <c r="V19" s="432">
        <f>+P19+S19</f>
        <v>2</v>
      </c>
      <c r="W19" s="428">
        <f>+Q19+T19</f>
        <v>1</v>
      </c>
      <c r="X19" s="359">
        <f>SUM(V19:W19)</f>
        <v>3</v>
      </c>
    </row>
    <row r="20" spans="2:24" ht="28.5" customHeight="1" thickBot="1">
      <c r="B20" s="273"/>
      <c r="C20" s="477" t="s">
        <v>214</v>
      </c>
      <c r="D20" s="365">
        <v>2</v>
      </c>
      <c r="E20" s="366">
        <v>3</v>
      </c>
      <c r="F20" s="372">
        <f>SUM(D20:E20)</f>
        <v>5</v>
      </c>
      <c r="G20" s="471"/>
      <c r="H20" s="472"/>
      <c r="I20" s="679"/>
      <c r="J20" s="471"/>
      <c r="K20" s="478"/>
      <c r="L20" s="679"/>
      <c r="M20" s="471"/>
      <c r="N20" s="472"/>
      <c r="O20" s="685"/>
      <c r="P20" s="369">
        <f>+D20+G20+J20+M20</f>
        <v>2</v>
      </c>
      <c r="Q20" s="428">
        <f>+E20+H20+K20+N20</f>
        <v>3</v>
      </c>
      <c r="R20" s="359">
        <f>SUM(P20:Q20)</f>
        <v>5</v>
      </c>
      <c r="S20" s="471"/>
      <c r="T20" s="472"/>
      <c r="U20" s="679"/>
      <c r="V20" s="432">
        <f>+P20+S20</f>
        <v>2</v>
      </c>
      <c r="W20" s="428">
        <f>+Q20+T20</f>
        <v>3</v>
      </c>
      <c r="X20" s="359">
        <f>SUM(V20:W20)</f>
        <v>5</v>
      </c>
    </row>
    <row r="21" spans="2:24" ht="28.5" customHeight="1" thickBot="1">
      <c r="B21" s="273" t="s">
        <v>145</v>
      </c>
      <c r="C21" s="802" t="s">
        <v>141</v>
      </c>
      <c r="D21" s="803"/>
      <c r="E21" s="803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3"/>
      <c r="T21" s="803"/>
      <c r="U21" s="803"/>
      <c r="V21" s="803"/>
      <c r="W21" s="803"/>
      <c r="X21" s="804"/>
    </row>
    <row r="22" spans="2:24" ht="28.5" customHeight="1">
      <c r="B22" s="273"/>
      <c r="C22" s="473" t="s">
        <v>52</v>
      </c>
      <c r="D22" s="365">
        <v>6</v>
      </c>
      <c r="E22" s="366">
        <v>3</v>
      </c>
      <c r="F22" s="373">
        <f>SUM(D22:E22)</f>
        <v>9</v>
      </c>
      <c r="G22" s="67"/>
      <c r="H22" s="68"/>
      <c r="I22" s="678"/>
      <c r="J22" s="67"/>
      <c r="K22" s="68"/>
      <c r="L22" s="678"/>
      <c r="M22" s="67"/>
      <c r="N22" s="68"/>
      <c r="O22" s="678"/>
      <c r="P22" s="365">
        <f aca="true" t="shared" si="2" ref="P22:Q25">+D22+G22+J22+M22</f>
        <v>6</v>
      </c>
      <c r="Q22" s="366">
        <f t="shared" si="2"/>
        <v>3</v>
      </c>
      <c r="R22" s="375">
        <f>SUM(P22:Q22)</f>
        <v>9</v>
      </c>
      <c r="S22" s="426">
        <v>3</v>
      </c>
      <c r="T22" s="368">
        <v>2</v>
      </c>
      <c r="U22" s="457">
        <f>SUM(S22:T22)</f>
        <v>5</v>
      </c>
      <c r="V22" s="365">
        <f aca="true" t="shared" si="3" ref="V22:W25">+P22+S22</f>
        <v>9</v>
      </c>
      <c r="W22" s="366">
        <f t="shared" si="3"/>
        <v>5</v>
      </c>
      <c r="X22" s="375">
        <f>SUM(V22:W22)</f>
        <v>14</v>
      </c>
    </row>
    <row r="23" spans="2:24" ht="28.5" customHeight="1">
      <c r="B23" s="273"/>
      <c r="C23" s="473" t="s">
        <v>142</v>
      </c>
      <c r="D23" s="365">
        <v>3</v>
      </c>
      <c r="E23" s="366">
        <v>8</v>
      </c>
      <c r="F23" s="359">
        <f>SUM(D23:E23)</f>
        <v>11</v>
      </c>
      <c r="G23" s="229"/>
      <c r="H23" s="220"/>
      <c r="I23" s="643"/>
      <c r="J23" s="229"/>
      <c r="K23" s="220"/>
      <c r="L23" s="643"/>
      <c r="M23" s="229"/>
      <c r="N23" s="220"/>
      <c r="O23" s="643"/>
      <c r="P23" s="365">
        <f t="shared" si="2"/>
        <v>3</v>
      </c>
      <c r="Q23" s="366">
        <f t="shared" si="2"/>
        <v>8</v>
      </c>
      <c r="R23" s="359">
        <f>SUM(P23:Q23)</f>
        <v>11</v>
      </c>
      <c r="S23" s="686"/>
      <c r="T23" s="627"/>
      <c r="U23" s="457"/>
      <c r="V23" s="365">
        <f t="shared" si="3"/>
        <v>3</v>
      </c>
      <c r="W23" s="366">
        <f t="shared" si="3"/>
        <v>8</v>
      </c>
      <c r="X23" s="359">
        <f>SUM(V23:W23)</f>
        <v>11</v>
      </c>
    </row>
    <row r="24" spans="2:24" ht="28.5" customHeight="1">
      <c r="B24" s="275"/>
      <c r="C24" s="481" t="s">
        <v>143</v>
      </c>
      <c r="D24" s="365">
        <v>12</v>
      </c>
      <c r="E24" s="366">
        <v>3</v>
      </c>
      <c r="F24" s="359">
        <f>SUM(D24:E24)</f>
        <v>15</v>
      </c>
      <c r="G24" s="229"/>
      <c r="H24" s="220"/>
      <c r="I24" s="643"/>
      <c r="J24" s="229"/>
      <c r="K24" s="220"/>
      <c r="L24" s="643"/>
      <c r="M24" s="229"/>
      <c r="N24" s="220"/>
      <c r="O24" s="643"/>
      <c r="P24" s="365">
        <f t="shared" si="2"/>
        <v>12</v>
      </c>
      <c r="Q24" s="366">
        <f t="shared" si="2"/>
        <v>3</v>
      </c>
      <c r="R24" s="359">
        <f>SUM(P24:Q24)</f>
        <v>15</v>
      </c>
      <c r="S24" s="686">
        <v>4</v>
      </c>
      <c r="T24" s="627"/>
      <c r="U24" s="457">
        <f>SUM(S24:T24)</f>
        <v>4</v>
      </c>
      <c r="V24" s="365">
        <f t="shared" si="3"/>
        <v>16</v>
      </c>
      <c r="W24" s="366">
        <f t="shared" si="3"/>
        <v>3</v>
      </c>
      <c r="X24" s="359">
        <f>SUM(V24:W24)</f>
        <v>19</v>
      </c>
    </row>
    <row r="25" spans="2:24" ht="28.5" customHeight="1" thickBot="1">
      <c r="B25" s="273"/>
      <c r="C25" s="482" t="s">
        <v>144</v>
      </c>
      <c r="D25" s="365">
        <v>5</v>
      </c>
      <c r="E25" s="366">
        <v>2</v>
      </c>
      <c r="F25" s="470">
        <f>SUM(D25:E25)</f>
        <v>7</v>
      </c>
      <c r="G25" s="471"/>
      <c r="H25" s="472"/>
      <c r="I25" s="679"/>
      <c r="J25" s="471"/>
      <c r="K25" s="472"/>
      <c r="L25" s="679"/>
      <c r="M25" s="471"/>
      <c r="N25" s="472"/>
      <c r="O25" s="679"/>
      <c r="P25" s="365">
        <f t="shared" si="2"/>
        <v>5</v>
      </c>
      <c r="Q25" s="366">
        <f t="shared" si="2"/>
        <v>2</v>
      </c>
      <c r="R25" s="374">
        <f>SUM(P25:Q25)</f>
        <v>7</v>
      </c>
      <c r="S25" s="425"/>
      <c r="T25" s="628"/>
      <c r="U25" s="457"/>
      <c r="V25" s="365">
        <f t="shared" si="3"/>
        <v>5</v>
      </c>
      <c r="W25" s="366">
        <f t="shared" si="3"/>
        <v>2</v>
      </c>
      <c r="X25" s="374">
        <f>SUM(V25:W25)</f>
        <v>7</v>
      </c>
    </row>
    <row r="26" spans="2:24" ht="28.5" customHeight="1" thickBot="1">
      <c r="B26" s="273"/>
      <c r="C26" s="802" t="s">
        <v>300</v>
      </c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4"/>
    </row>
    <row r="27" spans="2:24" ht="28.5" customHeight="1" thickBot="1">
      <c r="B27" s="273"/>
      <c r="C27" s="482" t="s">
        <v>149</v>
      </c>
      <c r="D27" s="365">
        <v>3</v>
      </c>
      <c r="E27" s="628">
        <v>6</v>
      </c>
      <c r="F27" s="646">
        <f>+D27+E27</f>
        <v>9</v>
      </c>
      <c r="G27" s="517"/>
      <c r="H27" s="518"/>
      <c r="I27" s="646"/>
      <c r="J27" s="517"/>
      <c r="K27" s="518"/>
      <c r="L27" s="646"/>
      <c r="M27" s="517"/>
      <c r="N27" s="518"/>
      <c r="O27" s="646"/>
      <c r="P27" s="516">
        <f>+D27+G27+J27+M27</f>
        <v>3</v>
      </c>
      <c r="Q27" s="516">
        <f>+E27+H27+K27+N27</f>
        <v>6</v>
      </c>
      <c r="R27" s="677">
        <f>+P27+Q27</f>
        <v>9</v>
      </c>
      <c r="S27" s="517"/>
      <c r="T27" s="518"/>
      <c r="U27" s="646"/>
      <c r="V27" s="514">
        <f>+P27</f>
        <v>3</v>
      </c>
      <c r="W27" s="515">
        <f>+Q27</f>
        <v>6</v>
      </c>
      <c r="X27" s="646">
        <f>+V27+W27</f>
        <v>9</v>
      </c>
    </row>
    <row r="28" spans="2:24" ht="28.5" customHeight="1" thickBot="1">
      <c r="B28" s="273"/>
      <c r="C28" s="802" t="s">
        <v>348</v>
      </c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4"/>
    </row>
    <row r="29" spans="2:24" ht="28.5" customHeight="1">
      <c r="B29" s="273"/>
      <c r="C29" s="480" t="s">
        <v>35</v>
      </c>
      <c r="D29" s="365">
        <v>10</v>
      </c>
      <c r="E29" s="366">
        <v>11</v>
      </c>
      <c r="F29" s="373">
        <f>SUM(D29:E29)</f>
        <v>21</v>
      </c>
      <c r="G29" s="67"/>
      <c r="H29" s="68"/>
      <c r="I29" s="678"/>
      <c r="J29" s="67"/>
      <c r="K29" s="68"/>
      <c r="L29" s="678"/>
      <c r="M29" s="67"/>
      <c r="N29" s="68"/>
      <c r="O29" s="678"/>
      <c r="P29" s="365">
        <f>+D29+G29+J29+M29</f>
        <v>10</v>
      </c>
      <c r="Q29" s="366">
        <f>+E29+H29+K29+N29</f>
        <v>11</v>
      </c>
      <c r="R29" s="375">
        <f>SUM(P29:Q29)</f>
        <v>21</v>
      </c>
      <c r="S29" s="426">
        <v>9</v>
      </c>
      <c r="T29" s="366"/>
      <c r="U29" s="375">
        <f>SUM(S29:T29)</f>
        <v>9</v>
      </c>
      <c r="V29" s="365">
        <f>+P29+S29</f>
        <v>19</v>
      </c>
      <c r="W29" s="366">
        <f>+Q29+T29</f>
        <v>11</v>
      </c>
      <c r="X29" s="375">
        <f>SUM(V29:W29)</f>
        <v>30</v>
      </c>
    </row>
    <row r="30" spans="2:24" ht="28.5" customHeight="1" thickBot="1">
      <c r="B30" s="273"/>
      <c r="C30" s="483" t="s">
        <v>36</v>
      </c>
      <c r="D30" s="365">
        <v>7</v>
      </c>
      <c r="E30" s="366">
        <v>6</v>
      </c>
      <c r="F30" s="470">
        <f>SUM(D30:E30)</f>
        <v>13</v>
      </c>
      <c r="G30" s="471"/>
      <c r="H30" s="472"/>
      <c r="I30" s="679"/>
      <c r="J30" s="471"/>
      <c r="K30" s="472"/>
      <c r="L30" s="679"/>
      <c r="M30" s="471"/>
      <c r="N30" s="472"/>
      <c r="O30" s="679"/>
      <c r="P30" s="365">
        <f>+D30+G30+J30+M30</f>
        <v>7</v>
      </c>
      <c r="Q30" s="366">
        <f>+E30+H30+K30+N30</f>
        <v>6</v>
      </c>
      <c r="R30" s="374">
        <f>SUM(P30:Q30)</f>
        <v>13</v>
      </c>
      <c r="S30" s="425">
        <v>1</v>
      </c>
      <c r="T30" s="430">
        <v>1</v>
      </c>
      <c r="U30" s="374">
        <f>SUM(S30:T30)</f>
        <v>2</v>
      </c>
      <c r="V30" s="365">
        <f>+P30+S30</f>
        <v>8</v>
      </c>
      <c r="W30" s="366">
        <f>+Q30+T30</f>
        <v>7</v>
      </c>
      <c r="X30" s="374">
        <f>SUM(V30:W30)</f>
        <v>15</v>
      </c>
    </row>
    <row r="31" spans="2:24" ht="28.5" customHeight="1" thickBot="1">
      <c r="B31" s="273"/>
      <c r="C31" s="802" t="s">
        <v>146</v>
      </c>
      <c r="D31" s="803"/>
      <c r="E31" s="803"/>
      <c r="F31" s="803"/>
      <c r="G31" s="803"/>
      <c r="H31" s="803"/>
      <c r="I31" s="803"/>
      <c r="J31" s="803"/>
      <c r="K31" s="803"/>
      <c r="L31" s="803"/>
      <c r="M31" s="803"/>
      <c r="N31" s="803"/>
      <c r="O31" s="803"/>
      <c r="P31" s="803"/>
      <c r="Q31" s="803"/>
      <c r="R31" s="803"/>
      <c r="S31" s="803"/>
      <c r="T31" s="803"/>
      <c r="U31" s="803"/>
      <c r="V31" s="803"/>
      <c r="W31" s="803"/>
      <c r="X31" s="804"/>
    </row>
    <row r="32" spans="2:24" ht="28.5" customHeight="1" thickBot="1">
      <c r="B32" s="276"/>
      <c r="C32" s="284" t="s">
        <v>44</v>
      </c>
      <c r="D32" s="369">
        <v>1</v>
      </c>
      <c r="E32" s="627"/>
      <c r="F32" s="746">
        <f>+D32+E32</f>
        <v>1</v>
      </c>
      <c r="G32" s="215"/>
      <c r="H32" s="237"/>
      <c r="I32" s="708"/>
      <c r="J32" s="215"/>
      <c r="K32" s="237"/>
      <c r="L32" s="708"/>
      <c r="M32" s="215"/>
      <c r="N32" s="237"/>
      <c r="O32" s="708"/>
      <c r="P32" s="369">
        <f>+D32+G32+J32+M32</f>
        <v>1</v>
      </c>
      <c r="Q32" s="627"/>
      <c r="R32" s="359">
        <f>SUM(P32:Q32)</f>
        <v>1</v>
      </c>
      <c r="S32" s="215"/>
      <c r="T32" s="237"/>
      <c r="U32" s="643"/>
      <c r="V32" s="369">
        <f>+P32+S32</f>
        <v>1</v>
      </c>
      <c r="W32" s="627"/>
      <c r="X32" s="359">
        <f>SUM(V32:W32)</f>
        <v>1</v>
      </c>
    </row>
    <row r="33" spans="2:24" ht="28.5" customHeight="1" thickBot="1">
      <c r="B33" s="276"/>
      <c r="C33" s="802" t="s">
        <v>231</v>
      </c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4"/>
    </row>
    <row r="34" spans="2:24" ht="28.5" customHeight="1" thickBot="1">
      <c r="B34" s="273"/>
      <c r="C34" s="285" t="s">
        <v>231</v>
      </c>
      <c r="D34" s="370">
        <v>6</v>
      </c>
      <c r="E34" s="371">
        <v>3</v>
      </c>
      <c r="F34" s="373">
        <f>SUM(D34:E34)</f>
        <v>9</v>
      </c>
      <c r="G34" s="67"/>
      <c r="H34" s="68"/>
      <c r="I34" s="644"/>
      <c r="J34" s="67"/>
      <c r="K34" s="68"/>
      <c r="L34" s="644"/>
      <c r="M34" s="67"/>
      <c r="N34" s="68"/>
      <c r="O34" s="644"/>
      <c r="P34" s="367">
        <f>+D34+G34+J34+M34</f>
        <v>6</v>
      </c>
      <c r="Q34" s="368">
        <f>+E34+H34+K34+N34</f>
        <v>3</v>
      </c>
      <c r="R34" s="373">
        <f>SUM(P34:Q34)</f>
        <v>9</v>
      </c>
      <c r="S34" s="229"/>
      <c r="T34" s="220"/>
      <c r="U34" s="643"/>
      <c r="V34" s="367">
        <f>+P34+S34</f>
        <v>6</v>
      </c>
      <c r="W34" s="368">
        <f>+Q34+T34</f>
        <v>3</v>
      </c>
      <c r="X34" s="373">
        <f>SUM(V34:W34)</f>
        <v>9</v>
      </c>
    </row>
    <row r="35" spans="2:24" ht="28.5" customHeight="1" thickBot="1">
      <c r="B35" s="277"/>
      <c r="C35" s="433" t="s">
        <v>20</v>
      </c>
      <c r="D35" s="282">
        <f>SUM(D8:D34)</f>
        <v>114</v>
      </c>
      <c r="E35" s="282">
        <f>SUM(E8:E34)</f>
        <v>79</v>
      </c>
      <c r="F35" s="282">
        <f>+D35+E35</f>
        <v>193</v>
      </c>
      <c r="G35" s="647"/>
      <c r="H35" s="648"/>
      <c r="I35" s="649"/>
      <c r="J35" s="647"/>
      <c r="K35" s="648"/>
      <c r="L35" s="649"/>
      <c r="M35" s="283">
        <f>SUM(M8:M34)</f>
        <v>29</v>
      </c>
      <c r="N35" s="283">
        <f>SUM(N8:N34)</f>
        <v>31</v>
      </c>
      <c r="O35" s="283">
        <f>+M35+N35</f>
        <v>60</v>
      </c>
      <c r="P35" s="282">
        <f>SUM(P8:P34)</f>
        <v>143</v>
      </c>
      <c r="Q35" s="282">
        <f>SUM(Q8:Q34)</f>
        <v>110</v>
      </c>
      <c r="R35" s="282">
        <f>+P35+Q35</f>
        <v>253</v>
      </c>
      <c r="S35" s="283">
        <f>SUM(S8:S34)</f>
        <v>20</v>
      </c>
      <c r="T35" s="283">
        <f>SUM(T8:T34)</f>
        <v>3</v>
      </c>
      <c r="U35" s="283">
        <f>+S35+T35</f>
        <v>23</v>
      </c>
      <c r="V35" s="283">
        <f>SUM(V8:V34)</f>
        <v>163</v>
      </c>
      <c r="W35" s="283">
        <f>SUM(W8:W34)</f>
        <v>113</v>
      </c>
      <c r="X35" s="283">
        <f>+V35+W35</f>
        <v>276</v>
      </c>
    </row>
    <row r="36" spans="2:25" ht="29.25" customHeight="1">
      <c r="B36" s="295"/>
      <c r="C36" s="313"/>
      <c r="D36" s="314"/>
      <c r="E36" s="314"/>
      <c r="F36" s="314"/>
      <c r="G36" s="314"/>
      <c r="H36" s="315"/>
      <c r="I36" s="315"/>
      <c r="J36" s="315"/>
      <c r="K36" s="315"/>
      <c r="L36" s="315"/>
      <c r="M36" s="315"/>
      <c r="N36" s="315"/>
      <c r="O36" s="315"/>
      <c r="P36" s="314"/>
      <c r="Q36" s="314"/>
      <c r="R36" s="314"/>
      <c r="S36" s="315"/>
      <c r="T36" s="315"/>
      <c r="U36" s="315"/>
      <c r="V36" s="315"/>
      <c r="W36" s="315"/>
      <c r="X36" s="315"/>
      <c r="Y36" s="316"/>
    </row>
    <row r="37" spans="2:25" ht="21.75" customHeight="1">
      <c r="B37" s="295"/>
      <c r="C37" s="786" t="s">
        <v>10</v>
      </c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6"/>
      <c r="P37" s="786"/>
      <c r="Q37" s="786"/>
      <c r="R37" s="786"/>
      <c r="S37" s="786"/>
      <c r="T37" s="786"/>
      <c r="U37" s="786"/>
      <c r="V37" s="786"/>
      <c r="W37" s="786"/>
      <c r="X37" s="786"/>
      <c r="Y37" s="786"/>
    </row>
    <row r="38" spans="2:26" s="148" customFormat="1" ht="21.75" customHeight="1">
      <c r="B38" s="295"/>
      <c r="C38" s="786" t="s">
        <v>0</v>
      </c>
      <c r="D38" s="786"/>
      <c r="E38" s="786"/>
      <c r="F38" s="786"/>
      <c r="G38" s="786"/>
      <c r="H38" s="786"/>
      <c r="I38" s="786"/>
      <c r="J38" s="786"/>
      <c r="K38" s="786"/>
      <c r="L38" s="786"/>
      <c r="M38" s="786"/>
      <c r="N38" s="786"/>
      <c r="O38" s="786"/>
      <c r="P38" s="786"/>
      <c r="Q38" s="786"/>
      <c r="R38" s="786"/>
      <c r="S38" s="786"/>
      <c r="T38" s="786"/>
      <c r="U38" s="786"/>
      <c r="V38" s="786"/>
      <c r="W38" s="786"/>
      <c r="X38" s="786"/>
      <c r="Y38" s="786"/>
      <c r="Z38"/>
    </row>
    <row r="39" spans="2:26" s="148" customFormat="1" ht="21.75" customHeight="1" thickBot="1">
      <c r="B39" s="296"/>
      <c r="C39" s="786" t="s">
        <v>345</v>
      </c>
      <c r="D39" s="786"/>
      <c r="E39" s="786"/>
      <c r="F39" s="786"/>
      <c r="G39" s="786"/>
      <c r="H39" s="786"/>
      <c r="I39" s="786"/>
      <c r="J39" s="786"/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6"/>
      <c r="X39" s="786"/>
      <c r="Y39" s="786"/>
      <c r="Z39"/>
    </row>
    <row r="40" spans="2:26" s="148" customFormat="1" ht="30" customHeight="1" thickBot="1">
      <c r="B40" s="418" t="s">
        <v>16</v>
      </c>
      <c r="C40" s="419"/>
      <c r="D40" s="799" t="s">
        <v>18</v>
      </c>
      <c r="E40" s="800"/>
      <c r="F40" s="800"/>
      <c r="G40" s="800"/>
      <c r="H40" s="800"/>
      <c r="I40" s="800"/>
      <c r="J40" s="800"/>
      <c r="K40" s="800"/>
      <c r="L40" s="800"/>
      <c r="M40" s="800"/>
      <c r="N40" s="800"/>
      <c r="O40" s="800"/>
      <c r="P40" s="800"/>
      <c r="Q40" s="800"/>
      <c r="R40" s="801"/>
      <c r="S40" s="791" t="s">
        <v>19</v>
      </c>
      <c r="T40" s="791"/>
      <c r="U40" s="792"/>
      <c r="V40" s="788" t="s">
        <v>22</v>
      </c>
      <c r="W40" s="789"/>
      <c r="X40" s="790"/>
      <c r="Y40"/>
      <c r="Z40"/>
    </row>
    <row r="41" spans="2:26" s="148" customFormat="1" ht="30" customHeight="1" thickBot="1">
      <c r="B41" s="318" t="s">
        <v>17</v>
      </c>
      <c r="C41" s="319"/>
      <c r="D41" s="796" t="s">
        <v>27</v>
      </c>
      <c r="E41" s="797"/>
      <c r="F41" s="798"/>
      <c r="G41" s="796" t="s">
        <v>26</v>
      </c>
      <c r="H41" s="797"/>
      <c r="I41" s="805"/>
      <c r="J41" s="796" t="s">
        <v>228</v>
      </c>
      <c r="K41" s="797"/>
      <c r="L41" s="805"/>
      <c r="M41" s="796" t="s">
        <v>227</v>
      </c>
      <c r="N41" s="797"/>
      <c r="O41" s="805"/>
      <c r="P41" s="796" t="s">
        <v>20</v>
      </c>
      <c r="Q41" s="797"/>
      <c r="R41" s="798"/>
      <c r="S41" s="793"/>
      <c r="T41" s="794"/>
      <c r="U41" s="795"/>
      <c r="V41" s="796" t="s">
        <v>20</v>
      </c>
      <c r="W41" s="797"/>
      <c r="X41" s="798"/>
      <c r="Y41"/>
      <c r="Z41"/>
    </row>
    <row r="42" spans="2:26" s="148" customFormat="1" ht="30" customHeight="1" thickBot="1">
      <c r="B42" s="320"/>
      <c r="C42" s="424" t="s">
        <v>21</v>
      </c>
      <c r="D42" s="420" t="s">
        <v>5</v>
      </c>
      <c r="E42" s="328" t="s">
        <v>6</v>
      </c>
      <c r="F42" s="322" t="s">
        <v>7</v>
      </c>
      <c r="G42" s="420" t="s">
        <v>5</v>
      </c>
      <c r="H42" s="328" t="s">
        <v>6</v>
      </c>
      <c r="I42" s="322" t="s">
        <v>7</v>
      </c>
      <c r="J42" s="420" t="s">
        <v>5</v>
      </c>
      <c r="K42" s="329" t="s">
        <v>6</v>
      </c>
      <c r="L42" s="422" t="s">
        <v>7</v>
      </c>
      <c r="M42" s="420" t="s">
        <v>5</v>
      </c>
      <c r="N42" s="329" t="s">
        <v>6</v>
      </c>
      <c r="O42" s="422" t="s">
        <v>7</v>
      </c>
      <c r="P42" s="420" t="s">
        <v>5</v>
      </c>
      <c r="Q42" s="328" t="s">
        <v>6</v>
      </c>
      <c r="R42" s="322" t="s">
        <v>7</v>
      </c>
      <c r="S42" s="421" t="s">
        <v>5</v>
      </c>
      <c r="T42" s="328" t="s">
        <v>6</v>
      </c>
      <c r="U42" s="322" t="s">
        <v>7</v>
      </c>
      <c r="V42" s="420" t="s">
        <v>5</v>
      </c>
      <c r="W42" s="328" t="s">
        <v>6</v>
      </c>
      <c r="X42" s="330" t="s">
        <v>7</v>
      </c>
      <c r="Y42"/>
      <c r="Z42"/>
    </row>
    <row r="43" spans="2:26" s="148" customFormat="1" ht="30.75" customHeight="1">
      <c r="B43" s="273"/>
      <c r="C43" s="292" t="s">
        <v>296</v>
      </c>
      <c r="D43" s="687">
        <v>1</v>
      </c>
      <c r="E43" s="688"/>
      <c r="F43" s="434">
        <f>SUM(D43:E43)</f>
        <v>1</v>
      </c>
      <c r="G43" s="484"/>
      <c r="H43" s="485"/>
      <c r="I43" s="440"/>
      <c r="J43" s="484"/>
      <c r="K43" s="485"/>
      <c r="L43" s="440"/>
      <c r="M43" s="484"/>
      <c r="N43" s="485"/>
      <c r="O43" s="440"/>
      <c r="P43" s="451">
        <f>+D43+G43+J43+M43</f>
        <v>1</v>
      </c>
      <c r="Q43" s="486"/>
      <c r="R43" s="434">
        <f>SUM(P43:Q43)</f>
        <v>1</v>
      </c>
      <c r="S43" s="495"/>
      <c r="T43" s="670"/>
      <c r="U43" s="440"/>
      <c r="V43" s="451">
        <f>+P43+S43</f>
        <v>1</v>
      </c>
      <c r="W43" s="452"/>
      <c r="X43" s="434">
        <f>SUM(V43:W43)</f>
        <v>1</v>
      </c>
      <c r="Y43"/>
      <c r="Z43"/>
    </row>
    <row r="44" spans="2:26" s="148" customFormat="1" ht="30.75" customHeight="1">
      <c r="B44" s="273"/>
      <c r="C44" s="291" t="s">
        <v>238</v>
      </c>
      <c r="D44" s="687">
        <v>2</v>
      </c>
      <c r="E44" s="688">
        <v>3</v>
      </c>
      <c r="F44" s="364">
        <f>SUM(D44:E44)</f>
        <v>5</v>
      </c>
      <c r="G44" s="303"/>
      <c r="H44" s="317"/>
      <c r="I44" s="440"/>
      <c r="J44" s="303"/>
      <c r="K44" s="317"/>
      <c r="L44" s="440"/>
      <c r="M44" s="303"/>
      <c r="N44" s="317"/>
      <c r="O44" s="440"/>
      <c r="P44" s="289">
        <f aca="true" t="shared" si="4" ref="P44:Q71">+D44+G44+J44+M44</f>
        <v>2</v>
      </c>
      <c r="Q44" s="288">
        <f t="shared" si="4"/>
        <v>3</v>
      </c>
      <c r="R44" s="364">
        <f>SUM(P44:Q44)</f>
        <v>5</v>
      </c>
      <c r="S44" s="495"/>
      <c r="T44" s="670"/>
      <c r="U44" s="440"/>
      <c r="V44" s="289">
        <f aca="true" t="shared" si="5" ref="V44:W71">+P44+S44</f>
        <v>2</v>
      </c>
      <c r="W44" s="287">
        <f t="shared" si="5"/>
        <v>3</v>
      </c>
      <c r="X44" s="364">
        <f>SUM(V44:W44)</f>
        <v>5</v>
      </c>
      <c r="Y44"/>
      <c r="Z44"/>
    </row>
    <row r="45" spans="2:26" s="148" customFormat="1" ht="30.75" customHeight="1">
      <c r="B45" s="273"/>
      <c r="C45" s="291" t="s">
        <v>157</v>
      </c>
      <c r="D45" s="687">
        <v>10</v>
      </c>
      <c r="E45" s="688">
        <v>6</v>
      </c>
      <c r="F45" s="364">
        <f aca="true" t="shared" si="6" ref="F45:F71">SUM(D45:E45)</f>
        <v>16</v>
      </c>
      <c r="G45" s="303"/>
      <c r="H45" s="317"/>
      <c r="I45" s="440"/>
      <c r="J45" s="303"/>
      <c r="K45" s="317"/>
      <c r="L45" s="440"/>
      <c r="M45" s="303"/>
      <c r="N45" s="317"/>
      <c r="O45" s="440"/>
      <c r="P45" s="289">
        <f t="shared" si="4"/>
        <v>10</v>
      </c>
      <c r="Q45" s="288">
        <f t="shared" si="4"/>
        <v>6</v>
      </c>
      <c r="R45" s="440">
        <f aca="true" t="shared" si="7" ref="R45:R71">SUM(P45:Q45)</f>
        <v>16</v>
      </c>
      <c r="S45" s="687">
        <v>1</v>
      </c>
      <c r="T45" s="689">
        <v>1</v>
      </c>
      <c r="U45" s="440">
        <f aca="true" t="shared" si="8" ref="U45:U70">+S45+T45</f>
        <v>2</v>
      </c>
      <c r="V45" s="289">
        <f t="shared" si="5"/>
        <v>11</v>
      </c>
      <c r="W45" s="287">
        <f t="shared" si="5"/>
        <v>7</v>
      </c>
      <c r="X45" s="440">
        <f aca="true" t="shared" si="9" ref="X45:X71">SUM(V45:W45)</f>
        <v>18</v>
      </c>
      <c r="Y45"/>
      <c r="Z45"/>
    </row>
    <row r="46" spans="2:26" s="148" customFormat="1" ht="30.75" customHeight="1">
      <c r="B46" s="274"/>
      <c r="C46" s="291" t="s">
        <v>158</v>
      </c>
      <c r="D46" s="687">
        <v>1</v>
      </c>
      <c r="E46" s="688">
        <v>3</v>
      </c>
      <c r="F46" s="364">
        <f t="shared" si="6"/>
        <v>4</v>
      </c>
      <c r="G46" s="303"/>
      <c r="H46" s="317"/>
      <c r="I46" s="440"/>
      <c r="J46" s="303"/>
      <c r="K46" s="317"/>
      <c r="L46" s="440"/>
      <c r="M46" s="303"/>
      <c r="N46" s="317"/>
      <c r="O46" s="440"/>
      <c r="P46" s="289">
        <f t="shared" si="4"/>
        <v>1</v>
      </c>
      <c r="Q46" s="288">
        <f t="shared" si="4"/>
        <v>3</v>
      </c>
      <c r="R46" s="364">
        <f t="shared" si="7"/>
        <v>4</v>
      </c>
      <c r="S46" s="495"/>
      <c r="T46" s="670"/>
      <c r="U46" s="440"/>
      <c r="V46" s="289">
        <f t="shared" si="5"/>
        <v>1</v>
      </c>
      <c r="W46" s="287">
        <f t="shared" si="5"/>
        <v>3</v>
      </c>
      <c r="X46" s="440">
        <f t="shared" si="9"/>
        <v>4</v>
      </c>
      <c r="Y46"/>
      <c r="Z46"/>
    </row>
    <row r="47" spans="2:26" s="148" customFormat="1" ht="29.25" customHeight="1">
      <c r="B47" s="275"/>
      <c r="C47" s="291" t="s">
        <v>160</v>
      </c>
      <c r="D47" s="687">
        <v>20</v>
      </c>
      <c r="E47" s="688">
        <v>3</v>
      </c>
      <c r="F47" s="364">
        <f t="shared" si="6"/>
        <v>23</v>
      </c>
      <c r="G47" s="303"/>
      <c r="H47" s="317"/>
      <c r="I47" s="440"/>
      <c r="J47" s="303"/>
      <c r="K47" s="317"/>
      <c r="L47" s="440"/>
      <c r="M47" s="303"/>
      <c r="N47" s="317"/>
      <c r="O47" s="440"/>
      <c r="P47" s="289">
        <f t="shared" si="4"/>
        <v>20</v>
      </c>
      <c r="Q47" s="288">
        <f t="shared" si="4"/>
        <v>3</v>
      </c>
      <c r="R47" s="364">
        <f t="shared" si="7"/>
        <v>23</v>
      </c>
      <c r="S47" s="687"/>
      <c r="T47" s="689"/>
      <c r="U47" s="440"/>
      <c r="V47" s="289">
        <f t="shared" si="5"/>
        <v>20</v>
      </c>
      <c r="W47" s="287">
        <f t="shared" si="5"/>
        <v>3</v>
      </c>
      <c r="X47" s="440">
        <f t="shared" si="9"/>
        <v>23</v>
      </c>
      <c r="Y47"/>
      <c r="Z47"/>
    </row>
    <row r="48" spans="2:24" ht="29.25" customHeight="1">
      <c r="B48" s="273"/>
      <c r="C48" s="292" t="s">
        <v>150</v>
      </c>
      <c r="D48" s="687">
        <v>13</v>
      </c>
      <c r="E48" s="688">
        <v>6</v>
      </c>
      <c r="F48" s="440">
        <f t="shared" si="6"/>
        <v>19</v>
      </c>
      <c r="G48" s="626"/>
      <c r="H48" s="625"/>
      <c r="I48" s="440"/>
      <c r="J48" s="438"/>
      <c r="K48" s="439"/>
      <c r="L48" s="440"/>
      <c r="M48" s="438"/>
      <c r="N48" s="439"/>
      <c r="O48" s="440"/>
      <c r="P48" s="289">
        <f>+D48+G48+J48+M48</f>
        <v>13</v>
      </c>
      <c r="Q48" s="288">
        <f>+E48+H48+K48+N48</f>
        <v>6</v>
      </c>
      <c r="R48" s="440">
        <f t="shared" si="7"/>
        <v>19</v>
      </c>
      <c r="S48" s="687">
        <v>3</v>
      </c>
      <c r="T48" s="689">
        <v>6</v>
      </c>
      <c r="U48" s="440">
        <f t="shared" si="8"/>
        <v>9</v>
      </c>
      <c r="V48" s="289">
        <f t="shared" si="5"/>
        <v>16</v>
      </c>
      <c r="W48" s="287">
        <f t="shared" si="5"/>
        <v>12</v>
      </c>
      <c r="X48" s="440">
        <f t="shared" si="9"/>
        <v>28</v>
      </c>
    </row>
    <row r="49" spans="2:24" ht="29.25" customHeight="1">
      <c r="B49" s="273"/>
      <c r="C49" s="632" t="s">
        <v>164</v>
      </c>
      <c r="D49" s="687">
        <v>18</v>
      </c>
      <c r="E49" s="688">
        <v>6</v>
      </c>
      <c r="F49" s="362">
        <f t="shared" si="6"/>
        <v>24</v>
      </c>
      <c r="G49" s="304"/>
      <c r="H49" s="361"/>
      <c r="I49" s="440"/>
      <c r="J49" s="304"/>
      <c r="K49" s="361"/>
      <c r="L49" s="440"/>
      <c r="M49" s="304"/>
      <c r="N49" s="361"/>
      <c r="O49" s="440"/>
      <c r="P49" s="289">
        <f t="shared" si="4"/>
        <v>18</v>
      </c>
      <c r="Q49" s="288">
        <f t="shared" si="4"/>
        <v>6</v>
      </c>
      <c r="R49" s="362">
        <f t="shared" si="7"/>
        <v>24</v>
      </c>
      <c r="S49" s="687">
        <v>6</v>
      </c>
      <c r="T49" s="689"/>
      <c r="U49" s="440">
        <f t="shared" si="8"/>
        <v>6</v>
      </c>
      <c r="V49" s="289">
        <f t="shared" si="5"/>
        <v>24</v>
      </c>
      <c r="W49" s="287">
        <f t="shared" si="5"/>
        <v>6</v>
      </c>
      <c r="X49" s="362">
        <f t="shared" si="9"/>
        <v>30</v>
      </c>
    </row>
    <row r="50" spans="2:24" ht="29.25" customHeight="1">
      <c r="B50" s="275" t="s">
        <v>154</v>
      </c>
      <c r="C50" s="293" t="s">
        <v>77</v>
      </c>
      <c r="D50" s="687">
        <v>3</v>
      </c>
      <c r="E50" s="688">
        <v>11</v>
      </c>
      <c r="F50" s="362">
        <f t="shared" si="6"/>
        <v>14</v>
      </c>
      <c r="G50" s="304"/>
      <c r="H50" s="361"/>
      <c r="I50" s="440"/>
      <c r="J50" s="304"/>
      <c r="K50" s="361"/>
      <c r="L50" s="440"/>
      <c r="M50" s="304"/>
      <c r="N50" s="361"/>
      <c r="O50" s="440"/>
      <c r="P50" s="289">
        <f t="shared" si="4"/>
        <v>3</v>
      </c>
      <c r="Q50" s="288">
        <f t="shared" si="4"/>
        <v>11</v>
      </c>
      <c r="R50" s="362">
        <f t="shared" si="7"/>
        <v>14</v>
      </c>
      <c r="S50" s="687"/>
      <c r="T50" s="689">
        <v>2</v>
      </c>
      <c r="U50" s="440">
        <f t="shared" si="8"/>
        <v>2</v>
      </c>
      <c r="V50" s="289">
        <f t="shared" si="5"/>
        <v>3</v>
      </c>
      <c r="W50" s="287">
        <f t="shared" si="5"/>
        <v>13</v>
      </c>
      <c r="X50" s="362">
        <f t="shared" si="9"/>
        <v>16</v>
      </c>
    </row>
    <row r="51" spans="2:24" ht="29.25" customHeight="1">
      <c r="B51" s="273"/>
      <c r="C51" s="291" t="s">
        <v>151</v>
      </c>
      <c r="D51" s="687">
        <v>8</v>
      </c>
      <c r="E51" s="688">
        <v>6</v>
      </c>
      <c r="F51" s="364">
        <f t="shared" si="6"/>
        <v>14</v>
      </c>
      <c r="G51" s="303"/>
      <c r="H51" s="317"/>
      <c r="I51" s="440"/>
      <c r="J51" s="303"/>
      <c r="K51" s="317"/>
      <c r="L51" s="440"/>
      <c r="M51" s="303"/>
      <c r="N51" s="317"/>
      <c r="O51" s="440"/>
      <c r="P51" s="289">
        <f t="shared" si="4"/>
        <v>8</v>
      </c>
      <c r="Q51" s="288">
        <f t="shared" si="4"/>
        <v>6</v>
      </c>
      <c r="R51" s="362">
        <f t="shared" si="7"/>
        <v>14</v>
      </c>
      <c r="S51" s="687">
        <v>2</v>
      </c>
      <c r="T51" s="689"/>
      <c r="U51" s="440">
        <f t="shared" si="8"/>
        <v>2</v>
      </c>
      <c r="V51" s="289">
        <f t="shared" si="5"/>
        <v>10</v>
      </c>
      <c r="W51" s="287">
        <f t="shared" si="5"/>
        <v>6</v>
      </c>
      <c r="X51" s="362">
        <f t="shared" si="9"/>
        <v>16</v>
      </c>
    </row>
    <row r="52" spans="2:24" ht="29.25" customHeight="1">
      <c r="B52" s="275"/>
      <c r="C52" s="291" t="s">
        <v>163</v>
      </c>
      <c r="D52" s="687">
        <v>13</v>
      </c>
      <c r="E52" s="688">
        <v>2</v>
      </c>
      <c r="F52" s="364">
        <f t="shared" si="6"/>
        <v>15</v>
      </c>
      <c r="G52" s="303"/>
      <c r="H52" s="317"/>
      <c r="I52" s="440"/>
      <c r="J52" s="303"/>
      <c r="K52" s="317"/>
      <c r="L52" s="440"/>
      <c r="M52" s="303"/>
      <c r="N52" s="317"/>
      <c r="O52" s="440"/>
      <c r="P52" s="289">
        <f t="shared" si="4"/>
        <v>13</v>
      </c>
      <c r="Q52" s="288">
        <f t="shared" si="4"/>
        <v>2</v>
      </c>
      <c r="R52" s="364">
        <f t="shared" si="7"/>
        <v>15</v>
      </c>
      <c r="S52" s="687">
        <v>2</v>
      </c>
      <c r="T52" s="689">
        <v>2</v>
      </c>
      <c r="U52" s="440">
        <f t="shared" si="8"/>
        <v>4</v>
      </c>
      <c r="V52" s="289">
        <f t="shared" si="5"/>
        <v>15</v>
      </c>
      <c r="W52" s="287">
        <f t="shared" si="5"/>
        <v>4</v>
      </c>
      <c r="X52" s="364">
        <f t="shared" si="9"/>
        <v>19</v>
      </c>
    </row>
    <row r="53" spans="2:24" ht="29.25" customHeight="1">
      <c r="B53" s="273"/>
      <c r="C53" s="293" t="s">
        <v>166</v>
      </c>
      <c r="D53" s="687">
        <v>8</v>
      </c>
      <c r="E53" s="688">
        <v>2</v>
      </c>
      <c r="F53" s="362">
        <f t="shared" si="6"/>
        <v>10</v>
      </c>
      <c r="G53" s="304"/>
      <c r="H53" s="361"/>
      <c r="I53" s="440"/>
      <c r="J53" s="304"/>
      <c r="K53" s="361"/>
      <c r="L53" s="440"/>
      <c r="M53" s="304"/>
      <c r="N53" s="361"/>
      <c r="O53" s="440"/>
      <c r="P53" s="289">
        <f t="shared" si="4"/>
        <v>8</v>
      </c>
      <c r="Q53" s="288">
        <f t="shared" si="4"/>
        <v>2</v>
      </c>
      <c r="R53" s="362">
        <f t="shared" si="7"/>
        <v>10</v>
      </c>
      <c r="S53" s="687"/>
      <c r="T53" s="689">
        <v>1</v>
      </c>
      <c r="U53" s="440">
        <f t="shared" si="8"/>
        <v>1</v>
      </c>
      <c r="V53" s="289">
        <f t="shared" si="5"/>
        <v>8</v>
      </c>
      <c r="W53" s="287">
        <f t="shared" si="5"/>
        <v>3</v>
      </c>
      <c r="X53" s="362">
        <f t="shared" si="9"/>
        <v>11</v>
      </c>
    </row>
    <row r="54" spans="2:24" ht="29.25" customHeight="1">
      <c r="B54" s="273"/>
      <c r="C54" s="293" t="s">
        <v>165</v>
      </c>
      <c r="D54" s="687">
        <v>4</v>
      </c>
      <c r="E54" s="688">
        <v>12</v>
      </c>
      <c r="F54" s="362">
        <f t="shared" si="6"/>
        <v>16</v>
      </c>
      <c r="G54" s="304"/>
      <c r="H54" s="361"/>
      <c r="I54" s="440"/>
      <c r="J54" s="304"/>
      <c r="K54" s="361"/>
      <c r="L54" s="440"/>
      <c r="M54" s="304"/>
      <c r="N54" s="361"/>
      <c r="O54" s="440"/>
      <c r="P54" s="289">
        <f t="shared" si="4"/>
        <v>4</v>
      </c>
      <c r="Q54" s="288">
        <f t="shared" si="4"/>
        <v>12</v>
      </c>
      <c r="R54" s="362">
        <f t="shared" si="7"/>
        <v>16</v>
      </c>
      <c r="S54" s="687">
        <v>1</v>
      </c>
      <c r="T54" s="689">
        <v>1</v>
      </c>
      <c r="U54" s="440">
        <f t="shared" si="8"/>
        <v>2</v>
      </c>
      <c r="V54" s="289">
        <f t="shared" si="5"/>
        <v>5</v>
      </c>
      <c r="W54" s="287">
        <f t="shared" si="5"/>
        <v>13</v>
      </c>
      <c r="X54" s="362">
        <f t="shared" si="9"/>
        <v>18</v>
      </c>
    </row>
    <row r="55" spans="2:24" ht="29.25" customHeight="1">
      <c r="B55" s="274"/>
      <c r="C55" s="291" t="s">
        <v>155</v>
      </c>
      <c r="D55" s="687">
        <v>8</v>
      </c>
      <c r="E55" s="688">
        <v>7</v>
      </c>
      <c r="F55" s="362">
        <f t="shared" si="6"/>
        <v>15</v>
      </c>
      <c r="G55" s="303"/>
      <c r="H55" s="317"/>
      <c r="I55" s="440"/>
      <c r="J55" s="303"/>
      <c r="K55" s="317"/>
      <c r="L55" s="440"/>
      <c r="M55" s="303"/>
      <c r="N55" s="317"/>
      <c r="O55" s="440"/>
      <c r="P55" s="289">
        <f t="shared" si="4"/>
        <v>8</v>
      </c>
      <c r="Q55" s="288">
        <f t="shared" si="4"/>
        <v>7</v>
      </c>
      <c r="R55" s="362">
        <f t="shared" si="7"/>
        <v>15</v>
      </c>
      <c r="S55" s="687">
        <v>3</v>
      </c>
      <c r="T55" s="689">
        <v>1</v>
      </c>
      <c r="U55" s="440">
        <f t="shared" si="8"/>
        <v>4</v>
      </c>
      <c r="V55" s="289">
        <f t="shared" si="5"/>
        <v>11</v>
      </c>
      <c r="W55" s="287">
        <f t="shared" si="5"/>
        <v>8</v>
      </c>
      <c r="X55" s="364">
        <f t="shared" si="9"/>
        <v>19</v>
      </c>
    </row>
    <row r="56" spans="2:24" ht="29.25" customHeight="1">
      <c r="B56" s="275" t="s">
        <v>140</v>
      </c>
      <c r="C56" s="291" t="s">
        <v>152</v>
      </c>
      <c r="D56" s="687">
        <v>10</v>
      </c>
      <c r="E56" s="688">
        <v>4</v>
      </c>
      <c r="F56" s="364">
        <f t="shared" si="6"/>
        <v>14</v>
      </c>
      <c r="G56" s="303"/>
      <c r="H56" s="317"/>
      <c r="I56" s="440"/>
      <c r="J56" s="303"/>
      <c r="K56" s="317"/>
      <c r="L56" s="440"/>
      <c r="M56" s="303"/>
      <c r="N56" s="317"/>
      <c r="O56" s="440"/>
      <c r="P56" s="289">
        <f t="shared" si="4"/>
        <v>10</v>
      </c>
      <c r="Q56" s="288">
        <f t="shared" si="4"/>
        <v>4</v>
      </c>
      <c r="R56" s="364">
        <f t="shared" si="7"/>
        <v>14</v>
      </c>
      <c r="S56" s="687">
        <v>3</v>
      </c>
      <c r="T56" s="689"/>
      <c r="U56" s="440">
        <f t="shared" si="8"/>
        <v>3</v>
      </c>
      <c r="V56" s="289">
        <f t="shared" si="5"/>
        <v>13</v>
      </c>
      <c r="W56" s="287">
        <f t="shared" si="5"/>
        <v>4</v>
      </c>
      <c r="X56" s="364">
        <f t="shared" si="9"/>
        <v>17</v>
      </c>
    </row>
    <row r="57" spans="2:24" ht="29.25" customHeight="1">
      <c r="B57" s="275"/>
      <c r="C57" s="291" t="s">
        <v>211</v>
      </c>
      <c r="D57" s="687">
        <v>6</v>
      </c>
      <c r="E57" s="688">
        <v>7</v>
      </c>
      <c r="F57" s="362">
        <f t="shared" si="6"/>
        <v>13</v>
      </c>
      <c r="G57" s="304"/>
      <c r="H57" s="361"/>
      <c r="I57" s="440"/>
      <c r="J57" s="304"/>
      <c r="K57" s="361"/>
      <c r="L57" s="440"/>
      <c r="M57" s="304"/>
      <c r="N57" s="361"/>
      <c r="O57" s="440"/>
      <c r="P57" s="289">
        <f t="shared" si="4"/>
        <v>6</v>
      </c>
      <c r="Q57" s="288">
        <f t="shared" si="4"/>
        <v>7</v>
      </c>
      <c r="R57" s="362">
        <f t="shared" si="7"/>
        <v>13</v>
      </c>
      <c r="S57" s="495"/>
      <c r="T57" s="670"/>
      <c r="U57" s="440"/>
      <c r="V57" s="289">
        <f t="shared" si="5"/>
        <v>6</v>
      </c>
      <c r="W57" s="287">
        <f t="shared" si="5"/>
        <v>7</v>
      </c>
      <c r="X57" s="362">
        <f t="shared" si="9"/>
        <v>13</v>
      </c>
    </row>
    <row r="58" spans="2:24" ht="29.25" customHeight="1">
      <c r="B58" s="273"/>
      <c r="C58" s="294" t="s">
        <v>167</v>
      </c>
      <c r="D58" s="687">
        <v>2</v>
      </c>
      <c r="E58" s="688">
        <v>11</v>
      </c>
      <c r="F58" s="362">
        <f t="shared" si="6"/>
        <v>13</v>
      </c>
      <c r="G58" s="304"/>
      <c r="H58" s="361"/>
      <c r="I58" s="440"/>
      <c r="J58" s="304"/>
      <c r="K58" s="361"/>
      <c r="L58" s="440"/>
      <c r="M58" s="304"/>
      <c r="N58" s="361"/>
      <c r="O58" s="440"/>
      <c r="P58" s="289">
        <f t="shared" si="4"/>
        <v>2</v>
      </c>
      <c r="Q58" s="288">
        <f t="shared" si="4"/>
        <v>11</v>
      </c>
      <c r="R58" s="362">
        <f t="shared" si="7"/>
        <v>13</v>
      </c>
      <c r="S58" s="687">
        <v>1</v>
      </c>
      <c r="T58" s="689">
        <v>1</v>
      </c>
      <c r="U58" s="440">
        <f t="shared" si="8"/>
        <v>2</v>
      </c>
      <c r="V58" s="289">
        <f t="shared" si="5"/>
        <v>3</v>
      </c>
      <c r="W58" s="287">
        <f t="shared" si="5"/>
        <v>12</v>
      </c>
      <c r="X58" s="362">
        <f t="shared" si="9"/>
        <v>15</v>
      </c>
    </row>
    <row r="59" spans="2:24" ht="29.25" customHeight="1">
      <c r="B59" s="273"/>
      <c r="C59" s="291" t="s">
        <v>168</v>
      </c>
      <c r="D59" s="687">
        <v>2</v>
      </c>
      <c r="E59" s="688">
        <v>6</v>
      </c>
      <c r="F59" s="364">
        <f t="shared" si="6"/>
        <v>8</v>
      </c>
      <c r="G59" s="303"/>
      <c r="H59" s="317"/>
      <c r="I59" s="440"/>
      <c r="J59" s="303"/>
      <c r="K59" s="317"/>
      <c r="L59" s="440"/>
      <c r="M59" s="303"/>
      <c r="N59" s="317"/>
      <c r="O59" s="440"/>
      <c r="P59" s="289">
        <f t="shared" si="4"/>
        <v>2</v>
      </c>
      <c r="Q59" s="288">
        <f t="shared" si="4"/>
        <v>6</v>
      </c>
      <c r="R59" s="364">
        <f t="shared" si="7"/>
        <v>8</v>
      </c>
      <c r="S59" s="495"/>
      <c r="T59" s="670"/>
      <c r="U59" s="440"/>
      <c r="V59" s="289">
        <f t="shared" si="5"/>
        <v>2</v>
      </c>
      <c r="W59" s="287">
        <f t="shared" si="5"/>
        <v>6</v>
      </c>
      <c r="X59" s="364">
        <f t="shared" si="9"/>
        <v>8</v>
      </c>
    </row>
    <row r="60" spans="2:24" ht="29.25" customHeight="1">
      <c r="B60" s="274"/>
      <c r="C60" s="291" t="s">
        <v>153</v>
      </c>
      <c r="D60" s="687">
        <v>4</v>
      </c>
      <c r="E60" s="688">
        <v>2</v>
      </c>
      <c r="F60" s="364">
        <f t="shared" si="6"/>
        <v>6</v>
      </c>
      <c r="G60" s="303"/>
      <c r="H60" s="317"/>
      <c r="I60" s="440"/>
      <c r="J60" s="303"/>
      <c r="K60" s="317"/>
      <c r="L60" s="440"/>
      <c r="M60" s="691"/>
      <c r="N60" s="692"/>
      <c r="O60" s="440"/>
      <c r="P60" s="289">
        <f t="shared" si="4"/>
        <v>4</v>
      </c>
      <c r="Q60" s="288">
        <f t="shared" si="4"/>
        <v>2</v>
      </c>
      <c r="R60" s="364">
        <f t="shared" si="7"/>
        <v>6</v>
      </c>
      <c r="S60" s="687"/>
      <c r="T60" s="689">
        <v>1</v>
      </c>
      <c r="U60" s="440">
        <f t="shared" si="8"/>
        <v>1</v>
      </c>
      <c r="V60" s="289">
        <f t="shared" si="5"/>
        <v>4</v>
      </c>
      <c r="W60" s="287">
        <f t="shared" si="5"/>
        <v>3</v>
      </c>
      <c r="X60" s="364">
        <f t="shared" si="9"/>
        <v>7</v>
      </c>
    </row>
    <row r="61" spans="2:24" ht="29.25" customHeight="1">
      <c r="B61" s="274"/>
      <c r="C61" s="291" t="s">
        <v>293</v>
      </c>
      <c r="D61" s="687">
        <v>2</v>
      </c>
      <c r="E61" s="688"/>
      <c r="F61" s="364">
        <f t="shared" si="6"/>
        <v>2</v>
      </c>
      <c r="G61" s="303"/>
      <c r="H61" s="317"/>
      <c r="I61" s="440"/>
      <c r="J61" s="303"/>
      <c r="K61" s="317"/>
      <c r="L61" s="440"/>
      <c r="M61" s="691"/>
      <c r="N61" s="692"/>
      <c r="O61" s="440"/>
      <c r="P61" s="289">
        <f t="shared" si="4"/>
        <v>2</v>
      </c>
      <c r="Q61" s="288"/>
      <c r="R61" s="364">
        <f t="shared" si="7"/>
        <v>2</v>
      </c>
      <c r="S61" s="687"/>
      <c r="T61" s="689"/>
      <c r="U61" s="440"/>
      <c r="V61" s="289">
        <f t="shared" si="5"/>
        <v>2</v>
      </c>
      <c r="W61" s="287"/>
      <c r="X61" s="364">
        <f t="shared" si="9"/>
        <v>2</v>
      </c>
    </row>
    <row r="62" spans="2:24" ht="29.25" customHeight="1">
      <c r="B62" s="274"/>
      <c r="C62" s="291" t="s">
        <v>239</v>
      </c>
      <c r="D62" s="687"/>
      <c r="E62" s="688">
        <v>1</v>
      </c>
      <c r="F62" s="364">
        <f>SUM(D62:E62)</f>
        <v>1</v>
      </c>
      <c r="G62" s="303"/>
      <c r="H62" s="317"/>
      <c r="I62" s="440"/>
      <c r="J62" s="303"/>
      <c r="K62" s="317"/>
      <c r="L62" s="440"/>
      <c r="M62" s="691"/>
      <c r="N62" s="692"/>
      <c r="O62" s="440"/>
      <c r="P62" s="289"/>
      <c r="Q62" s="288">
        <f t="shared" si="4"/>
        <v>1</v>
      </c>
      <c r="R62" s="364">
        <f>SUM(P62:Q62)</f>
        <v>1</v>
      </c>
      <c r="S62" s="687"/>
      <c r="T62" s="689"/>
      <c r="U62" s="440"/>
      <c r="V62" s="289"/>
      <c r="W62" s="287">
        <f t="shared" si="5"/>
        <v>1</v>
      </c>
      <c r="X62" s="364">
        <f t="shared" si="9"/>
        <v>1</v>
      </c>
    </row>
    <row r="63" spans="2:24" ht="29.25" customHeight="1">
      <c r="B63" s="275"/>
      <c r="C63" s="291" t="s">
        <v>161</v>
      </c>
      <c r="D63" s="687">
        <v>9</v>
      </c>
      <c r="E63" s="688">
        <v>5</v>
      </c>
      <c r="F63" s="364">
        <f>SUM(D63:E63)</f>
        <v>14</v>
      </c>
      <c r="G63" s="303"/>
      <c r="H63" s="317"/>
      <c r="I63" s="440"/>
      <c r="J63" s="303"/>
      <c r="K63" s="317"/>
      <c r="L63" s="440"/>
      <c r="M63" s="691"/>
      <c r="N63" s="692"/>
      <c r="O63" s="440"/>
      <c r="P63" s="289">
        <f t="shared" si="4"/>
        <v>9</v>
      </c>
      <c r="Q63" s="288">
        <f t="shared" si="4"/>
        <v>5</v>
      </c>
      <c r="R63" s="364">
        <f aca="true" t="shared" si="10" ref="R63:R69">SUM(P63:Q63)</f>
        <v>14</v>
      </c>
      <c r="S63" s="687">
        <v>2</v>
      </c>
      <c r="T63" s="689">
        <v>1</v>
      </c>
      <c r="U63" s="440">
        <f t="shared" si="8"/>
        <v>3</v>
      </c>
      <c r="V63" s="289">
        <f t="shared" si="5"/>
        <v>11</v>
      </c>
      <c r="W63" s="287">
        <f t="shared" si="5"/>
        <v>6</v>
      </c>
      <c r="X63" s="364">
        <f t="shared" si="9"/>
        <v>17</v>
      </c>
    </row>
    <row r="64" spans="2:24" ht="29.25" customHeight="1">
      <c r="B64" s="275" t="s">
        <v>145</v>
      </c>
      <c r="C64" s="291" t="s">
        <v>295</v>
      </c>
      <c r="D64" s="687">
        <v>1</v>
      </c>
      <c r="E64" s="688">
        <v>7</v>
      </c>
      <c r="F64" s="364">
        <f t="shared" si="6"/>
        <v>8</v>
      </c>
      <c r="G64" s="303"/>
      <c r="H64" s="317"/>
      <c r="I64" s="440"/>
      <c r="J64" s="303"/>
      <c r="K64" s="317"/>
      <c r="L64" s="440"/>
      <c r="M64" s="691"/>
      <c r="N64" s="692"/>
      <c r="O64" s="440"/>
      <c r="P64" s="289">
        <f t="shared" si="4"/>
        <v>1</v>
      </c>
      <c r="Q64" s="288">
        <f t="shared" si="4"/>
        <v>7</v>
      </c>
      <c r="R64" s="364">
        <f t="shared" si="10"/>
        <v>8</v>
      </c>
      <c r="S64" s="495"/>
      <c r="T64" s="689"/>
      <c r="U64" s="440"/>
      <c r="V64" s="289">
        <f t="shared" si="5"/>
        <v>1</v>
      </c>
      <c r="W64" s="287">
        <f t="shared" si="5"/>
        <v>7</v>
      </c>
      <c r="X64" s="364">
        <f t="shared" si="9"/>
        <v>8</v>
      </c>
    </row>
    <row r="65" spans="2:24" ht="29.25" customHeight="1">
      <c r="B65" s="274"/>
      <c r="C65" s="291" t="s">
        <v>195</v>
      </c>
      <c r="D65" s="687">
        <v>3</v>
      </c>
      <c r="E65" s="688">
        <v>5</v>
      </c>
      <c r="F65" s="364">
        <f t="shared" si="6"/>
        <v>8</v>
      </c>
      <c r="G65" s="303"/>
      <c r="H65" s="317"/>
      <c r="I65" s="440"/>
      <c r="J65" s="303"/>
      <c r="K65" s="317"/>
      <c r="L65" s="440"/>
      <c r="M65" s="691"/>
      <c r="N65" s="692"/>
      <c r="O65" s="440"/>
      <c r="P65" s="289">
        <f t="shared" si="4"/>
        <v>3</v>
      </c>
      <c r="Q65" s="288">
        <f t="shared" si="4"/>
        <v>5</v>
      </c>
      <c r="R65" s="364">
        <f t="shared" si="10"/>
        <v>8</v>
      </c>
      <c r="S65" s="687">
        <v>1</v>
      </c>
      <c r="T65" s="689"/>
      <c r="U65" s="440">
        <f t="shared" si="8"/>
        <v>1</v>
      </c>
      <c r="V65" s="289">
        <f t="shared" si="5"/>
        <v>4</v>
      </c>
      <c r="W65" s="287">
        <f t="shared" si="5"/>
        <v>5</v>
      </c>
      <c r="X65" s="364">
        <f t="shared" si="9"/>
        <v>9</v>
      </c>
    </row>
    <row r="66" spans="2:24" ht="29.25" customHeight="1">
      <c r="B66" s="275"/>
      <c r="C66" s="291" t="s">
        <v>162</v>
      </c>
      <c r="D66" s="687">
        <v>5</v>
      </c>
      <c r="E66" s="688">
        <v>4</v>
      </c>
      <c r="F66" s="364">
        <f t="shared" si="6"/>
        <v>9</v>
      </c>
      <c r="G66" s="303"/>
      <c r="H66" s="317"/>
      <c r="I66" s="440"/>
      <c r="J66" s="303"/>
      <c r="K66" s="317"/>
      <c r="L66" s="440"/>
      <c r="M66" s="691"/>
      <c r="N66" s="692"/>
      <c r="O66" s="440"/>
      <c r="P66" s="289">
        <f t="shared" si="4"/>
        <v>5</v>
      </c>
      <c r="Q66" s="288">
        <f t="shared" si="4"/>
        <v>4</v>
      </c>
      <c r="R66" s="364">
        <f t="shared" si="10"/>
        <v>9</v>
      </c>
      <c r="S66" s="687">
        <v>2</v>
      </c>
      <c r="T66" s="689"/>
      <c r="U66" s="440">
        <f t="shared" si="8"/>
        <v>2</v>
      </c>
      <c r="V66" s="289">
        <f t="shared" si="5"/>
        <v>7</v>
      </c>
      <c r="W66" s="287">
        <f t="shared" si="5"/>
        <v>4</v>
      </c>
      <c r="X66" s="364">
        <f t="shared" si="9"/>
        <v>11</v>
      </c>
    </row>
    <row r="67" spans="2:24" ht="29.25" customHeight="1">
      <c r="B67" s="274"/>
      <c r="C67" s="291" t="s">
        <v>156</v>
      </c>
      <c r="D67" s="687">
        <v>6</v>
      </c>
      <c r="E67" s="688">
        <v>7</v>
      </c>
      <c r="F67" s="364">
        <f t="shared" si="6"/>
        <v>13</v>
      </c>
      <c r="G67" s="303"/>
      <c r="H67" s="317"/>
      <c r="I67" s="440"/>
      <c r="J67" s="303"/>
      <c r="K67" s="317"/>
      <c r="L67" s="440"/>
      <c r="M67" s="691"/>
      <c r="N67" s="692"/>
      <c r="O67" s="440"/>
      <c r="P67" s="289">
        <f t="shared" si="4"/>
        <v>6</v>
      </c>
      <c r="Q67" s="288">
        <f t="shared" si="4"/>
        <v>7</v>
      </c>
      <c r="R67" s="364">
        <f t="shared" si="10"/>
        <v>13</v>
      </c>
      <c r="S67" s="687">
        <v>1</v>
      </c>
      <c r="T67" s="689">
        <v>2</v>
      </c>
      <c r="U67" s="440">
        <f t="shared" si="8"/>
        <v>3</v>
      </c>
      <c r="V67" s="289">
        <f t="shared" si="5"/>
        <v>7</v>
      </c>
      <c r="W67" s="287">
        <f t="shared" si="5"/>
        <v>9</v>
      </c>
      <c r="X67" s="364">
        <f t="shared" si="9"/>
        <v>16</v>
      </c>
    </row>
    <row r="68" spans="2:24" ht="29.25" customHeight="1">
      <c r="B68" s="274"/>
      <c r="C68" s="291" t="s">
        <v>275</v>
      </c>
      <c r="D68" s="687">
        <v>4</v>
      </c>
      <c r="E68" s="688">
        <v>9</v>
      </c>
      <c r="F68" s="364">
        <f t="shared" si="6"/>
        <v>13</v>
      </c>
      <c r="G68" s="303"/>
      <c r="H68" s="317"/>
      <c r="I68" s="440"/>
      <c r="J68" s="303"/>
      <c r="K68" s="317"/>
      <c r="L68" s="440"/>
      <c r="M68" s="691"/>
      <c r="N68" s="692"/>
      <c r="O68" s="440"/>
      <c r="P68" s="289">
        <f t="shared" si="4"/>
        <v>4</v>
      </c>
      <c r="Q68" s="288">
        <f t="shared" si="4"/>
        <v>9</v>
      </c>
      <c r="R68" s="364">
        <f t="shared" si="10"/>
        <v>13</v>
      </c>
      <c r="S68" s="687"/>
      <c r="T68" s="689">
        <v>1</v>
      </c>
      <c r="U68" s="440">
        <f t="shared" si="8"/>
        <v>1</v>
      </c>
      <c r="V68" s="289">
        <f t="shared" si="5"/>
        <v>4</v>
      </c>
      <c r="W68" s="287">
        <f t="shared" si="5"/>
        <v>10</v>
      </c>
      <c r="X68" s="364">
        <f t="shared" si="9"/>
        <v>14</v>
      </c>
    </row>
    <row r="69" spans="2:24" ht="29.25" customHeight="1">
      <c r="B69" s="274"/>
      <c r="C69" s="293" t="s">
        <v>277</v>
      </c>
      <c r="D69" s="687"/>
      <c r="E69" s="690">
        <v>2</v>
      </c>
      <c r="F69" s="364">
        <f t="shared" si="6"/>
        <v>2</v>
      </c>
      <c r="G69" s="304"/>
      <c r="H69" s="361"/>
      <c r="I69" s="440"/>
      <c r="J69" s="304"/>
      <c r="K69" s="361"/>
      <c r="L69" s="440"/>
      <c r="M69" s="693"/>
      <c r="N69" s="694"/>
      <c r="O69" s="440"/>
      <c r="P69" s="289"/>
      <c r="Q69" s="288">
        <f t="shared" si="4"/>
        <v>2</v>
      </c>
      <c r="R69" s="364">
        <f t="shared" si="10"/>
        <v>2</v>
      </c>
      <c r="S69" s="495"/>
      <c r="T69" s="670"/>
      <c r="U69" s="440"/>
      <c r="V69" s="289"/>
      <c r="W69" s="287">
        <f t="shared" si="5"/>
        <v>2</v>
      </c>
      <c r="X69" s="364">
        <f t="shared" si="9"/>
        <v>2</v>
      </c>
    </row>
    <row r="70" spans="2:24" ht="29.25" customHeight="1">
      <c r="B70" s="275"/>
      <c r="C70" s="293" t="s">
        <v>159</v>
      </c>
      <c r="D70" s="695">
        <v>3</v>
      </c>
      <c r="E70" s="696">
        <v>10</v>
      </c>
      <c r="F70" s="362">
        <f t="shared" si="6"/>
        <v>13</v>
      </c>
      <c r="G70" s="304"/>
      <c r="H70" s="361"/>
      <c r="I70" s="440"/>
      <c r="J70" s="304"/>
      <c r="K70" s="361"/>
      <c r="L70" s="440"/>
      <c r="M70" s="693"/>
      <c r="N70" s="694"/>
      <c r="O70" s="440"/>
      <c r="P70" s="441">
        <f t="shared" si="4"/>
        <v>3</v>
      </c>
      <c r="Q70" s="637">
        <f t="shared" si="4"/>
        <v>10</v>
      </c>
      <c r="R70" s="362">
        <f t="shared" si="7"/>
        <v>13</v>
      </c>
      <c r="S70" s="687"/>
      <c r="T70" s="689">
        <v>1</v>
      </c>
      <c r="U70" s="440">
        <f t="shared" si="8"/>
        <v>1</v>
      </c>
      <c r="V70" s="441">
        <f t="shared" si="5"/>
        <v>3</v>
      </c>
      <c r="W70" s="305">
        <f t="shared" si="5"/>
        <v>11</v>
      </c>
      <c r="X70" s="362">
        <f t="shared" si="9"/>
        <v>14</v>
      </c>
    </row>
    <row r="71" spans="2:24" ht="29.25" customHeight="1" thickBot="1">
      <c r="B71" s="275"/>
      <c r="C71" s="638" t="s">
        <v>323</v>
      </c>
      <c r="D71" s="697">
        <v>13</v>
      </c>
      <c r="E71" s="690">
        <v>18</v>
      </c>
      <c r="F71" s="362">
        <f t="shared" si="6"/>
        <v>31</v>
      </c>
      <c r="G71" s="441"/>
      <c r="H71" s="305"/>
      <c r="I71" s="434"/>
      <c r="J71" s="441"/>
      <c r="K71" s="305"/>
      <c r="L71" s="434"/>
      <c r="M71" s="698"/>
      <c r="N71" s="694"/>
      <c r="O71" s="434"/>
      <c r="P71" s="441">
        <f t="shared" si="4"/>
        <v>13</v>
      </c>
      <c r="Q71" s="637">
        <f t="shared" si="4"/>
        <v>18</v>
      </c>
      <c r="R71" s="362">
        <f t="shared" si="7"/>
        <v>31</v>
      </c>
      <c r="S71" s="697"/>
      <c r="T71" s="699"/>
      <c r="U71" s="440"/>
      <c r="V71" s="441">
        <f t="shared" si="5"/>
        <v>13</v>
      </c>
      <c r="W71" s="305">
        <f t="shared" si="5"/>
        <v>18</v>
      </c>
      <c r="X71" s="362">
        <f t="shared" si="9"/>
        <v>31</v>
      </c>
    </row>
    <row r="72" spans="2:24" ht="29.25" customHeight="1" thickBot="1">
      <c r="B72" s="277"/>
      <c r="C72" s="281" t="s">
        <v>20</v>
      </c>
      <c r="D72" s="442">
        <f>SUM(D43:D71)</f>
        <v>179</v>
      </c>
      <c r="E72" s="442">
        <f aca="true" t="shared" si="11" ref="E72:X72">SUM(E43:E71)</f>
        <v>165</v>
      </c>
      <c r="F72" s="442">
        <f t="shared" si="11"/>
        <v>344</v>
      </c>
      <c r="G72" s="747"/>
      <c r="H72" s="748"/>
      <c r="I72" s="749"/>
      <c r="J72" s="747"/>
      <c r="K72" s="748"/>
      <c r="L72" s="749"/>
      <c r="M72" s="750"/>
      <c r="N72" s="751"/>
      <c r="O72" s="749"/>
      <c r="P72" s="443">
        <f t="shared" si="11"/>
        <v>179</v>
      </c>
      <c r="Q72" s="442">
        <f t="shared" si="11"/>
        <v>165</v>
      </c>
      <c r="R72" s="442">
        <f t="shared" si="11"/>
        <v>344</v>
      </c>
      <c r="S72" s="442">
        <f t="shared" si="11"/>
        <v>28</v>
      </c>
      <c r="T72" s="442">
        <f t="shared" si="11"/>
        <v>21</v>
      </c>
      <c r="U72" s="442">
        <f t="shared" si="11"/>
        <v>49</v>
      </c>
      <c r="V72" s="442">
        <f t="shared" si="11"/>
        <v>207</v>
      </c>
      <c r="W72" s="442">
        <f t="shared" si="11"/>
        <v>186</v>
      </c>
      <c r="X72" s="443">
        <f t="shared" si="11"/>
        <v>393</v>
      </c>
    </row>
    <row r="73" spans="2:24" ht="30" customHeight="1">
      <c r="B73" s="787" t="s">
        <v>10</v>
      </c>
      <c r="C73" s="787"/>
      <c r="D73" s="787"/>
      <c r="E73" s="787"/>
      <c r="F73" s="787"/>
      <c r="G73" s="787"/>
      <c r="H73" s="787"/>
      <c r="I73" s="787"/>
      <c r="J73" s="787"/>
      <c r="K73" s="787"/>
      <c r="L73" s="787"/>
      <c r="M73" s="787"/>
      <c r="N73" s="787"/>
      <c r="O73" s="787"/>
      <c r="P73" s="787"/>
      <c r="Q73" s="787"/>
      <c r="R73" s="787"/>
      <c r="S73" s="787"/>
      <c r="T73" s="787"/>
      <c r="U73" s="787"/>
      <c r="V73" s="787"/>
      <c r="W73" s="787"/>
      <c r="X73" s="787"/>
    </row>
    <row r="74" spans="2:24" ht="30" customHeight="1">
      <c r="B74" s="787" t="s">
        <v>0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7"/>
      <c r="X74" s="787"/>
    </row>
    <row r="75" spans="2:24" ht="30" customHeight="1" thickBot="1">
      <c r="B75" s="786" t="s">
        <v>345</v>
      </c>
      <c r="C75" s="786"/>
      <c r="D75" s="786"/>
      <c r="E75" s="786"/>
      <c r="F75" s="786"/>
      <c r="G75" s="786"/>
      <c r="H75" s="786"/>
      <c r="I75" s="786"/>
      <c r="J75" s="786"/>
      <c r="K75" s="786"/>
      <c r="L75" s="786"/>
      <c r="M75" s="786"/>
      <c r="N75" s="786"/>
      <c r="O75" s="786"/>
      <c r="P75" s="786"/>
      <c r="Q75" s="786"/>
      <c r="R75" s="786"/>
      <c r="S75" s="786"/>
      <c r="T75" s="786"/>
      <c r="U75" s="786"/>
      <c r="V75" s="786"/>
      <c r="W75" s="786"/>
      <c r="X75" s="786"/>
    </row>
    <row r="76" spans="2:24" ht="30" customHeight="1" thickBot="1">
      <c r="B76" s="810" t="s">
        <v>16</v>
      </c>
      <c r="C76" s="812"/>
      <c r="D76" s="799" t="s">
        <v>18</v>
      </c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1"/>
      <c r="S76" s="813" t="s">
        <v>19</v>
      </c>
      <c r="T76" s="791"/>
      <c r="U76" s="792"/>
      <c r="V76" s="788" t="s">
        <v>22</v>
      </c>
      <c r="W76" s="789"/>
      <c r="X76" s="790"/>
    </row>
    <row r="77" spans="2:24" ht="30" customHeight="1" thickBot="1">
      <c r="B77" s="318" t="s">
        <v>17</v>
      </c>
      <c r="C77" s="319"/>
      <c r="D77" s="799" t="s">
        <v>27</v>
      </c>
      <c r="E77" s="800"/>
      <c r="F77" s="801"/>
      <c r="G77" s="799" t="s">
        <v>26</v>
      </c>
      <c r="H77" s="800"/>
      <c r="I77" s="809"/>
      <c r="J77" s="799" t="s">
        <v>228</v>
      </c>
      <c r="K77" s="800"/>
      <c r="L77" s="809"/>
      <c r="M77" s="799" t="s">
        <v>227</v>
      </c>
      <c r="N77" s="800"/>
      <c r="O77" s="809"/>
      <c r="P77" s="799" t="s">
        <v>20</v>
      </c>
      <c r="Q77" s="800"/>
      <c r="R77" s="801"/>
      <c r="S77" s="793"/>
      <c r="T77" s="794"/>
      <c r="U77" s="795"/>
      <c r="V77" s="796" t="s">
        <v>20</v>
      </c>
      <c r="W77" s="797"/>
      <c r="X77" s="798"/>
    </row>
    <row r="78" spans="2:24" ht="30" customHeight="1" thickBot="1">
      <c r="B78" s="320"/>
      <c r="C78" s="424" t="s">
        <v>21</v>
      </c>
      <c r="D78" s="423" t="s">
        <v>5</v>
      </c>
      <c r="E78" s="321" t="s">
        <v>6</v>
      </c>
      <c r="F78" s="322" t="s">
        <v>7</v>
      </c>
      <c r="G78" s="420" t="s">
        <v>5</v>
      </c>
      <c r="H78" s="328" t="s">
        <v>6</v>
      </c>
      <c r="I78" s="322" t="s">
        <v>7</v>
      </c>
      <c r="J78" s="421" t="s">
        <v>5</v>
      </c>
      <c r="K78" s="329" t="s">
        <v>6</v>
      </c>
      <c r="L78" s="422" t="s">
        <v>7</v>
      </c>
      <c r="M78" s="420" t="s">
        <v>5</v>
      </c>
      <c r="N78" s="328" t="s">
        <v>6</v>
      </c>
      <c r="O78" s="322" t="s">
        <v>7</v>
      </c>
      <c r="P78" s="424" t="s">
        <v>5</v>
      </c>
      <c r="Q78" s="321" t="s">
        <v>6</v>
      </c>
      <c r="R78" s="322" t="s">
        <v>7</v>
      </c>
      <c r="S78" s="424" t="s">
        <v>5</v>
      </c>
      <c r="T78" s="321" t="s">
        <v>6</v>
      </c>
      <c r="U78" s="322" t="s">
        <v>7</v>
      </c>
      <c r="V78" s="423" t="s">
        <v>5</v>
      </c>
      <c r="W78" s="321" t="s">
        <v>6</v>
      </c>
      <c r="X78" s="331" t="s">
        <v>7</v>
      </c>
    </row>
    <row r="79" spans="2:24" ht="29.25" customHeight="1">
      <c r="B79" s="297"/>
      <c r="C79" s="300" t="s">
        <v>169</v>
      </c>
      <c r="D79" s="290">
        <v>5</v>
      </c>
      <c r="E79" s="286">
        <v>7</v>
      </c>
      <c r="F79" s="448">
        <f>D79+E79</f>
        <v>12</v>
      </c>
      <c r="G79" s="487"/>
      <c r="H79" s="286"/>
      <c r="I79" s="435"/>
      <c r="J79" s="290"/>
      <c r="K79" s="666"/>
      <c r="L79" s="488"/>
      <c r="M79" s="487"/>
      <c r="N79" s="286"/>
      <c r="O79" s="435"/>
      <c r="P79" s="444">
        <f>D79+G79+J79+M79</f>
        <v>5</v>
      </c>
      <c r="Q79" s="444">
        <f>E79+H79+K79+N79</f>
        <v>7</v>
      </c>
      <c r="R79" s="489">
        <f>P79+Q79</f>
        <v>12</v>
      </c>
      <c r="S79" s="436"/>
      <c r="T79" s="667">
        <v>2</v>
      </c>
      <c r="U79" s="490">
        <f>S79+T79</f>
        <v>2</v>
      </c>
      <c r="V79" s="436">
        <f>P79+S79</f>
        <v>5</v>
      </c>
      <c r="W79" s="286">
        <f>Q79+T79</f>
        <v>9</v>
      </c>
      <c r="X79" s="491">
        <f aca="true" t="shared" si="12" ref="X79:X106">SUM(V79:W79)</f>
        <v>14</v>
      </c>
    </row>
    <row r="80" spans="2:24" ht="29.25" customHeight="1">
      <c r="B80" s="298"/>
      <c r="C80" s="301" t="s">
        <v>170</v>
      </c>
      <c r="D80" s="303">
        <v>16</v>
      </c>
      <c r="E80" s="287">
        <v>4</v>
      </c>
      <c r="F80" s="459">
        <f aca="true" t="shared" si="13" ref="F80:F103">D80+E80</f>
        <v>20</v>
      </c>
      <c r="G80" s="363"/>
      <c r="H80" s="287"/>
      <c r="I80" s="364"/>
      <c r="J80" s="303"/>
      <c r="K80" s="317"/>
      <c r="L80" s="492"/>
      <c r="M80" s="363"/>
      <c r="N80" s="287"/>
      <c r="O80" s="364"/>
      <c r="P80" s="444">
        <f aca="true" t="shared" si="14" ref="P80:Q106">D80+G80+J80+M80</f>
        <v>16</v>
      </c>
      <c r="Q80" s="444">
        <f t="shared" si="14"/>
        <v>4</v>
      </c>
      <c r="R80" s="489">
        <f aca="true" t="shared" si="15" ref="R80:R106">P80+Q80</f>
        <v>20</v>
      </c>
      <c r="S80" s="289"/>
      <c r="T80" s="668">
        <v>4</v>
      </c>
      <c r="U80" s="493">
        <f aca="true" t="shared" si="16" ref="U80:U92">S80+T80</f>
        <v>4</v>
      </c>
      <c r="V80" s="289">
        <f aca="true" t="shared" si="17" ref="V80:W106">P80+S80</f>
        <v>16</v>
      </c>
      <c r="W80" s="287">
        <f t="shared" si="17"/>
        <v>8</v>
      </c>
      <c r="X80" s="459">
        <f t="shared" si="12"/>
        <v>24</v>
      </c>
    </row>
    <row r="81" spans="2:24" ht="29.25" customHeight="1">
      <c r="B81" s="332" t="s">
        <v>171</v>
      </c>
      <c r="C81" s="301" t="s">
        <v>172</v>
      </c>
      <c r="D81" s="303">
        <v>20</v>
      </c>
      <c r="E81" s="287">
        <v>8</v>
      </c>
      <c r="F81" s="459">
        <f t="shared" si="13"/>
        <v>28</v>
      </c>
      <c r="G81" s="363"/>
      <c r="H81" s="287"/>
      <c r="I81" s="364"/>
      <c r="J81" s="303"/>
      <c r="K81" s="317"/>
      <c r="L81" s="492"/>
      <c r="M81" s="363"/>
      <c r="N81" s="287"/>
      <c r="O81" s="364"/>
      <c r="P81" s="444">
        <f t="shared" si="14"/>
        <v>20</v>
      </c>
      <c r="Q81" s="444">
        <f t="shared" si="14"/>
        <v>8</v>
      </c>
      <c r="R81" s="489">
        <f t="shared" si="15"/>
        <v>28</v>
      </c>
      <c r="S81" s="289">
        <v>1</v>
      </c>
      <c r="T81" s="668">
        <v>3</v>
      </c>
      <c r="U81" s="493">
        <f t="shared" si="16"/>
        <v>4</v>
      </c>
      <c r="V81" s="289">
        <f t="shared" si="17"/>
        <v>21</v>
      </c>
      <c r="W81" s="287">
        <f t="shared" si="17"/>
        <v>11</v>
      </c>
      <c r="X81" s="459">
        <f t="shared" si="12"/>
        <v>32</v>
      </c>
    </row>
    <row r="82" spans="2:24" ht="29.25" customHeight="1">
      <c r="B82" s="332"/>
      <c r="C82" s="301" t="s">
        <v>206</v>
      </c>
      <c r="D82" s="303"/>
      <c r="E82" s="287">
        <v>1</v>
      </c>
      <c r="F82" s="459">
        <f t="shared" si="13"/>
        <v>1</v>
      </c>
      <c r="G82" s="363"/>
      <c r="H82" s="287"/>
      <c r="I82" s="364"/>
      <c r="J82" s="303"/>
      <c r="K82" s="317"/>
      <c r="L82" s="492"/>
      <c r="M82" s="363"/>
      <c r="N82" s="287"/>
      <c r="O82" s="364"/>
      <c r="P82" s="444"/>
      <c r="Q82" s="444">
        <f t="shared" si="14"/>
        <v>1</v>
      </c>
      <c r="R82" s="489">
        <f t="shared" si="15"/>
        <v>1</v>
      </c>
      <c r="S82" s="289"/>
      <c r="T82" s="668"/>
      <c r="U82" s="493"/>
      <c r="V82" s="289"/>
      <c r="W82" s="287">
        <f t="shared" si="17"/>
        <v>1</v>
      </c>
      <c r="X82" s="459">
        <f t="shared" si="12"/>
        <v>1</v>
      </c>
    </row>
    <row r="83" spans="2:24" ht="29.25" customHeight="1">
      <c r="B83" s="332"/>
      <c r="C83" s="301" t="s">
        <v>233</v>
      </c>
      <c r="D83" s="303">
        <v>8</v>
      </c>
      <c r="E83" s="287">
        <v>6</v>
      </c>
      <c r="F83" s="459">
        <f t="shared" si="13"/>
        <v>14</v>
      </c>
      <c r="G83" s="363"/>
      <c r="H83" s="287"/>
      <c r="I83" s="364"/>
      <c r="J83" s="303"/>
      <c r="K83" s="317"/>
      <c r="L83" s="492"/>
      <c r="M83" s="363"/>
      <c r="N83" s="287"/>
      <c r="O83" s="364"/>
      <c r="P83" s="444">
        <f t="shared" si="14"/>
        <v>8</v>
      </c>
      <c r="Q83" s="444">
        <f t="shared" si="14"/>
        <v>6</v>
      </c>
      <c r="R83" s="460">
        <f t="shared" si="15"/>
        <v>14</v>
      </c>
      <c r="S83" s="289"/>
      <c r="T83" s="668"/>
      <c r="U83" s="493"/>
      <c r="V83" s="289">
        <f t="shared" si="17"/>
        <v>8</v>
      </c>
      <c r="W83" s="287">
        <f t="shared" si="17"/>
        <v>6</v>
      </c>
      <c r="X83" s="459">
        <f t="shared" si="12"/>
        <v>14</v>
      </c>
    </row>
    <row r="84" spans="2:24" ht="29.25" customHeight="1">
      <c r="B84" s="332"/>
      <c r="C84" s="301" t="s">
        <v>234</v>
      </c>
      <c r="D84" s="303">
        <v>2</v>
      </c>
      <c r="E84" s="287">
        <v>2</v>
      </c>
      <c r="F84" s="459">
        <f t="shared" si="13"/>
        <v>4</v>
      </c>
      <c r="G84" s="363"/>
      <c r="H84" s="287"/>
      <c r="I84" s="364"/>
      <c r="J84" s="303"/>
      <c r="K84" s="317"/>
      <c r="L84" s="492"/>
      <c r="M84" s="363"/>
      <c r="N84" s="287"/>
      <c r="O84" s="364"/>
      <c r="P84" s="444">
        <f t="shared" si="14"/>
        <v>2</v>
      </c>
      <c r="Q84" s="444">
        <f t="shared" si="14"/>
        <v>2</v>
      </c>
      <c r="R84" s="460">
        <f t="shared" si="15"/>
        <v>4</v>
      </c>
      <c r="S84" s="289"/>
      <c r="T84" s="668"/>
      <c r="U84" s="493"/>
      <c r="V84" s="289">
        <f t="shared" si="17"/>
        <v>2</v>
      </c>
      <c r="W84" s="287">
        <f t="shared" si="17"/>
        <v>2</v>
      </c>
      <c r="X84" s="459">
        <f t="shared" si="12"/>
        <v>4</v>
      </c>
    </row>
    <row r="85" spans="2:24" ht="29.25" customHeight="1">
      <c r="B85" s="332"/>
      <c r="C85" s="301" t="s">
        <v>207</v>
      </c>
      <c r="D85" s="303">
        <v>5</v>
      </c>
      <c r="E85" s="287">
        <v>4</v>
      </c>
      <c r="F85" s="459">
        <f t="shared" si="13"/>
        <v>9</v>
      </c>
      <c r="G85" s="363"/>
      <c r="H85" s="287"/>
      <c r="I85" s="364"/>
      <c r="J85" s="303"/>
      <c r="K85" s="317"/>
      <c r="L85" s="492"/>
      <c r="M85" s="363"/>
      <c r="N85" s="287"/>
      <c r="O85" s="364"/>
      <c r="P85" s="444">
        <f t="shared" si="14"/>
        <v>5</v>
      </c>
      <c r="Q85" s="444">
        <f t="shared" si="14"/>
        <v>4</v>
      </c>
      <c r="R85" s="489">
        <f t="shared" si="15"/>
        <v>9</v>
      </c>
      <c r="S85" s="289"/>
      <c r="T85" s="668"/>
      <c r="U85" s="493"/>
      <c r="V85" s="289">
        <f t="shared" si="17"/>
        <v>5</v>
      </c>
      <c r="W85" s="287">
        <f t="shared" si="17"/>
        <v>4</v>
      </c>
      <c r="X85" s="459">
        <f t="shared" si="12"/>
        <v>9</v>
      </c>
    </row>
    <row r="86" spans="2:24" ht="29.25" customHeight="1">
      <c r="B86" s="333"/>
      <c r="C86" s="301" t="s">
        <v>173</v>
      </c>
      <c r="D86" s="303">
        <v>7</v>
      </c>
      <c r="E86" s="287">
        <v>5</v>
      </c>
      <c r="F86" s="459">
        <f t="shared" si="13"/>
        <v>12</v>
      </c>
      <c r="G86" s="363"/>
      <c r="H86" s="287"/>
      <c r="I86" s="364"/>
      <c r="J86" s="303"/>
      <c r="K86" s="317"/>
      <c r="L86" s="492"/>
      <c r="M86" s="363"/>
      <c r="N86" s="287"/>
      <c r="O86" s="364"/>
      <c r="P86" s="444">
        <f t="shared" si="14"/>
        <v>7</v>
      </c>
      <c r="Q86" s="444">
        <f t="shared" si="14"/>
        <v>5</v>
      </c>
      <c r="R86" s="489">
        <f t="shared" si="15"/>
        <v>12</v>
      </c>
      <c r="S86" s="289">
        <v>3</v>
      </c>
      <c r="T86" s="668">
        <v>3</v>
      </c>
      <c r="U86" s="493">
        <f t="shared" si="16"/>
        <v>6</v>
      </c>
      <c r="V86" s="289">
        <f t="shared" si="17"/>
        <v>10</v>
      </c>
      <c r="W86" s="287">
        <f t="shared" si="17"/>
        <v>8</v>
      </c>
      <c r="X86" s="459">
        <f t="shared" si="12"/>
        <v>18</v>
      </c>
    </row>
    <row r="87" spans="2:24" ht="29.25" customHeight="1">
      <c r="B87" s="333"/>
      <c r="C87" s="301" t="s">
        <v>174</v>
      </c>
      <c r="D87" s="304">
        <v>3</v>
      </c>
      <c r="E87" s="305">
        <v>3</v>
      </c>
      <c r="F87" s="459">
        <f t="shared" si="13"/>
        <v>6</v>
      </c>
      <c r="G87" s="360"/>
      <c r="H87" s="305"/>
      <c r="I87" s="364"/>
      <c r="J87" s="304"/>
      <c r="K87" s="361"/>
      <c r="L87" s="492"/>
      <c r="M87" s="360"/>
      <c r="N87" s="305"/>
      <c r="O87" s="364"/>
      <c r="P87" s="444">
        <f t="shared" si="14"/>
        <v>3</v>
      </c>
      <c r="Q87" s="444">
        <f t="shared" si="14"/>
        <v>3</v>
      </c>
      <c r="R87" s="489">
        <f t="shared" si="15"/>
        <v>6</v>
      </c>
      <c r="S87" s="289"/>
      <c r="T87" s="668"/>
      <c r="U87" s="493"/>
      <c r="V87" s="289">
        <f t="shared" si="17"/>
        <v>3</v>
      </c>
      <c r="W87" s="287">
        <f t="shared" si="17"/>
        <v>3</v>
      </c>
      <c r="X87" s="459">
        <f t="shared" si="12"/>
        <v>6</v>
      </c>
    </row>
    <row r="88" spans="2:24" ht="29.25" customHeight="1">
      <c r="B88" s="332" t="s">
        <v>175</v>
      </c>
      <c r="C88" s="301" t="s">
        <v>176</v>
      </c>
      <c r="D88" s="303">
        <v>13</v>
      </c>
      <c r="E88" s="287">
        <v>17</v>
      </c>
      <c r="F88" s="459">
        <f t="shared" si="13"/>
        <v>30</v>
      </c>
      <c r="G88" s="363"/>
      <c r="H88" s="287"/>
      <c r="I88" s="364"/>
      <c r="J88" s="303"/>
      <c r="K88" s="317"/>
      <c r="L88" s="492"/>
      <c r="M88" s="363"/>
      <c r="N88" s="287"/>
      <c r="O88" s="364"/>
      <c r="P88" s="444">
        <f t="shared" si="14"/>
        <v>13</v>
      </c>
      <c r="Q88" s="444">
        <f t="shared" si="14"/>
        <v>17</v>
      </c>
      <c r="R88" s="489">
        <f t="shared" si="15"/>
        <v>30</v>
      </c>
      <c r="S88" s="289">
        <v>1</v>
      </c>
      <c r="T88" s="668">
        <v>2</v>
      </c>
      <c r="U88" s="493">
        <f t="shared" si="16"/>
        <v>3</v>
      </c>
      <c r="V88" s="289">
        <f t="shared" si="17"/>
        <v>14</v>
      </c>
      <c r="W88" s="287">
        <f t="shared" si="17"/>
        <v>19</v>
      </c>
      <c r="X88" s="459">
        <f t="shared" si="12"/>
        <v>33</v>
      </c>
    </row>
    <row r="89" spans="2:24" ht="29.25" customHeight="1">
      <c r="B89" s="333"/>
      <c r="C89" s="301" t="s">
        <v>177</v>
      </c>
      <c r="D89" s="303">
        <v>5</v>
      </c>
      <c r="E89" s="287">
        <v>3</v>
      </c>
      <c r="F89" s="459">
        <f t="shared" si="13"/>
        <v>8</v>
      </c>
      <c r="G89" s="363">
        <v>1</v>
      </c>
      <c r="H89" s="287">
        <v>2</v>
      </c>
      <c r="I89" s="364">
        <f aca="true" t="shared" si="18" ref="I89:I106">+G89+H89</f>
        <v>3</v>
      </c>
      <c r="J89" s="303"/>
      <c r="K89" s="317"/>
      <c r="L89" s="492"/>
      <c r="M89" s="363"/>
      <c r="N89" s="287"/>
      <c r="O89" s="364"/>
      <c r="P89" s="444">
        <f t="shared" si="14"/>
        <v>6</v>
      </c>
      <c r="Q89" s="444">
        <f t="shared" si="14"/>
        <v>5</v>
      </c>
      <c r="R89" s="460">
        <f t="shared" si="15"/>
        <v>11</v>
      </c>
      <c r="S89" s="289"/>
      <c r="T89" s="668"/>
      <c r="U89" s="493"/>
      <c r="V89" s="289">
        <f t="shared" si="17"/>
        <v>6</v>
      </c>
      <c r="W89" s="287">
        <f t="shared" si="17"/>
        <v>5</v>
      </c>
      <c r="X89" s="459">
        <f t="shared" si="12"/>
        <v>11</v>
      </c>
    </row>
    <row r="90" spans="2:24" ht="29.25" customHeight="1">
      <c r="B90" s="332"/>
      <c r="C90" s="301" t="s">
        <v>194</v>
      </c>
      <c r="D90" s="303">
        <v>7</v>
      </c>
      <c r="E90" s="287">
        <v>10</v>
      </c>
      <c r="F90" s="459">
        <f t="shared" si="13"/>
        <v>17</v>
      </c>
      <c r="G90" s="363">
        <v>5</v>
      </c>
      <c r="H90" s="287">
        <v>4</v>
      </c>
      <c r="I90" s="364">
        <f t="shared" si="18"/>
        <v>9</v>
      </c>
      <c r="J90" s="303"/>
      <c r="K90" s="317"/>
      <c r="L90" s="492"/>
      <c r="M90" s="363"/>
      <c r="N90" s="287"/>
      <c r="O90" s="364"/>
      <c r="P90" s="444">
        <f t="shared" si="14"/>
        <v>12</v>
      </c>
      <c r="Q90" s="444">
        <f t="shared" si="14"/>
        <v>14</v>
      </c>
      <c r="R90" s="489">
        <f t="shared" si="15"/>
        <v>26</v>
      </c>
      <c r="S90" s="289">
        <v>3</v>
      </c>
      <c r="T90" s="668">
        <v>4</v>
      </c>
      <c r="U90" s="493">
        <f t="shared" si="16"/>
        <v>7</v>
      </c>
      <c r="V90" s="289">
        <f t="shared" si="17"/>
        <v>15</v>
      </c>
      <c r="W90" s="287">
        <f t="shared" si="17"/>
        <v>18</v>
      </c>
      <c r="X90" s="459">
        <f t="shared" si="12"/>
        <v>33</v>
      </c>
    </row>
    <row r="91" spans="2:24" ht="29.25" customHeight="1">
      <c r="B91" s="332"/>
      <c r="C91" s="301" t="s">
        <v>340</v>
      </c>
      <c r="D91" s="303"/>
      <c r="E91" s="287">
        <v>3</v>
      </c>
      <c r="F91" s="459">
        <f t="shared" si="13"/>
        <v>3</v>
      </c>
      <c r="G91" s="363">
        <v>2</v>
      </c>
      <c r="H91" s="287">
        <v>8</v>
      </c>
      <c r="I91" s="364">
        <f t="shared" si="18"/>
        <v>10</v>
      </c>
      <c r="J91" s="303"/>
      <c r="K91" s="317"/>
      <c r="L91" s="492"/>
      <c r="M91" s="363"/>
      <c r="N91" s="287"/>
      <c r="O91" s="364"/>
      <c r="P91" s="444">
        <f t="shared" si="14"/>
        <v>2</v>
      </c>
      <c r="Q91" s="444">
        <f t="shared" si="14"/>
        <v>11</v>
      </c>
      <c r="R91" s="489">
        <f t="shared" si="15"/>
        <v>13</v>
      </c>
      <c r="S91" s="289"/>
      <c r="T91" s="668"/>
      <c r="U91" s="493"/>
      <c r="V91" s="289">
        <f t="shared" si="17"/>
        <v>2</v>
      </c>
      <c r="W91" s="287">
        <f t="shared" si="17"/>
        <v>11</v>
      </c>
      <c r="X91" s="459">
        <f t="shared" si="12"/>
        <v>13</v>
      </c>
    </row>
    <row r="92" spans="2:24" ht="29.25" customHeight="1">
      <c r="B92" s="332"/>
      <c r="C92" s="301" t="s">
        <v>208</v>
      </c>
      <c r="D92" s="303">
        <v>2</v>
      </c>
      <c r="E92" s="287">
        <v>5</v>
      </c>
      <c r="F92" s="459">
        <f t="shared" si="13"/>
        <v>7</v>
      </c>
      <c r="G92" s="363"/>
      <c r="H92" s="287"/>
      <c r="I92" s="364"/>
      <c r="J92" s="303"/>
      <c r="K92" s="317"/>
      <c r="L92" s="492"/>
      <c r="M92" s="363"/>
      <c r="N92" s="287"/>
      <c r="O92" s="364"/>
      <c r="P92" s="444">
        <f t="shared" si="14"/>
        <v>2</v>
      </c>
      <c r="Q92" s="444">
        <f t="shared" si="14"/>
        <v>5</v>
      </c>
      <c r="R92" s="489">
        <f t="shared" si="15"/>
        <v>7</v>
      </c>
      <c r="S92" s="289"/>
      <c r="T92" s="668">
        <v>1</v>
      </c>
      <c r="U92" s="493">
        <f t="shared" si="16"/>
        <v>1</v>
      </c>
      <c r="V92" s="289">
        <f t="shared" si="17"/>
        <v>2</v>
      </c>
      <c r="W92" s="287">
        <f t="shared" si="17"/>
        <v>6</v>
      </c>
      <c r="X92" s="459">
        <f t="shared" si="12"/>
        <v>8</v>
      </c>
    </row>
    <row r="93" spans="2:24" ht="29.25" customHeight="1">
      <c r="B93" s="332"/>
      <c r="C93" s="301" t="s">
        <v>341</v>
      </c>
      <c r="D93" s="303"/>
      <c r="E93" s="287"/>
      <c r="F93" s="459"/>
      <c r="G93" s="363"/>
      <c r="H93" s="287"/>
      <c r="I93" s="364"/>
      <c r="J93" s="303"/>
      <c r="K93" s="317"/>
      <c r="L93" s="492"/>
      <c r="M93" s="363"/>
      <c r="N93" s="287">
        <v>6</v>
      </c>
      <c r="O93" s="364">
        <f>+M93+N93</f>
        <v>6</v>
      </c>
      <c r="P93" s="444"/>
      <c r="Q93" s="444">
        <f t="shared" si="14"/>
        <v>6</v>
      </c>
      <c r="R93" s="489">
        <f t="shared" si="15"/>
        <v>6</v>
      </c>
      <c r="S93" s="289"/>
      <c r="T93" s="668"/>
      <c r="U93" s="493"/>
      <c r="V93" s="289"/>
      <c r="W93" s="287">
        <f t="shared" si="17"/>
        <v>6</v>
      </c>
      <c r="X93" s="459">
        <f t="shared" si="12"/>
        <v>6</v>
      </c>
    </row>
    <row r="94" spans="2:24" ht="29.25" customHeight="1">
      <c r="B94" s="332"/>
      <c r="C94" s="301" t="s">
        <v>342</v>
      </c>
      <c r="D94" s="303"/>
      <c r="E94" s="287"/>
      <c r="F94" s="459"/>
      <c r="G94" s="363"/>
      <c r="H94" s="287"/>
      <c r="I94" s="364"/>
      <c r="J94" s="303"/>
      <c r="K94" s="317"/>
      <c r="L94" s="492"/>
      <c r="M94" s="363">
        <v>2</v>
      </c>
      <c r="N94" s="287">
        <v>8</v>
      </c>
      <c r="O94" s="364">
        <f>+M94+N94</f>
        <v>10</v>
      </c>
      <c r="P94" s="444">
        <f t="shared" si="14"/>
        <v>2</v>
      </c>
      <c r="Q94" s="444">
        <f t="shared" si="14"/>
        <v>8</v>
      </c>
      <c r="R94" s="489">
        <f t="shared" si="15"/>
        <v>10</v>
      </c>
      <c r="S94" s="289"/>
      <c r="T94" s="668"/>
      <c r="U94" s="493"/>
      <c r="V94" s="289">
        <f t="shared" si="17"/>
        <v>2</v>
      </c>
      <c r="W94" s="287">
        <f t="shared" si="17"/>
        <v>8</v>
      </c>
      <c r="X94" s="459">
        <f t="shared" si="12"/>
        <v>10</v>
      </c>
    </row>
    <row r="95" spans="2:24" ht="29.25" customHeight="1">
      <c r="B95" s="332"/>
      <c r="C95" s="301" t="s">
        <v>209</v>
      </c>
      <c r="D95" s="303">
        <v>4</v>
      </c>
      <c r="E95" s="287">
        <v>1</v>
      </c>
      <c r="F95" s="459">
        <f t="shared" si="13"/>
        <v>5</v>
      </c>
      <c r="G95" s="363">
        <v>1</v>
      </c>
      <c r="H95" s="287"/>
      <c r="I95" s="364">
        <f t="shared" si="18"/>
        <v>1</v>
      </c>
      <c r="J95" s="303"/>
      <c r="K95" s="317"/>
      <c r="L95" s="492"/>
      <c r="M95" s="363"/>
      <c r="N95" s="287"/>
      <c r="O95" s="364"/>
      <c r="P95" s="444">
        <f t="shared" si="14"/>
        <v>5</v>
      </c>
      <c r="Q95" s="444">
        <f t="shared" si="14"/>
        <v>1</v>
      </c>
      <c r="R95" s="489">
        <f t="shared" si="15"/>
        <v>6</v>
      </c>
      <c r="S95" s="289"/>
      <c r="T95" s="668"/>
      <c r="U95" s="493"/>
      <c r="V95" s="289">
        <f t="shared" si="17"/>
        <v>5</v>
      </c>
      <c r="W95" s="287">
        <f t="shared" si="17"/>
        <v>1</v>
      </c>
      <c r="X95" s="459">
        <f t="shared" si="12"/>
        <v>6</v>
      </c>
    </row>
    <row r="96" spans="2:24" ht="29.25" customHeight="1">
      <c r="B96" s="332"/>
      <c r="C96" s="301" t="s">
        <v>178</v>
      </c>
      <c r="D96" s="303">
        <v>4</v>
      </c>
      <c r="E96" s="287">
        <v>3</v>
      </c>
      <c r="F96" s="459">
        <f t="shared" si="13"/>
        <v>7</v>
      </c>
      <c r="G96" s="363"/>
      <c r="H96" s="287"/>
      <c r="I96" s="364"/>
      <c r="J96" s="303"/>
      <c r="K96" s="317"/>
      <c r="L96" s="492"/>
      <c r="M96" s="363"/>
      <c r="N96" s="287"/>
      <c r="O96" s="364"/>
      <c r="P96" s="444">
        <f t="shared" si="14"/>
        <v>4</v>
      </c>
      <c r="Q96" s="444">
        <f t="shared" si="14"/>
        <v>3</v>
      </c>
      <c r="R96" s="460">
        <f t="shared" si="15"/>
        <v>7</v>
      </c>
      <c r="S96" s="494"/>
      <c r="T96" s="669"/>
      <c r="U96" s="493"/>
      <c r="V96" s="289">
        <f t="shared" si="17"/>
        <v>4</v>
      </c>
      <c r="W96" s="287">
        <f t="shared" si="17"/>
        <v>3</v>
      </c>
      <c r="X96" s="459">
        <f t="shared" si="12"/>
        <v>7</v>
      </c>
    </row>
    <row r="97" spans="2:24" ht="29.25" customHeight="1">
      <c r="B97" s="332"/>
      <c r="C97" s="301" t="s">
        <v>93</v>
      </c>
      <c r="D97" s="303"/>
      <c r="E97" s="287">
        <v>3</v>
      </c>
      <c r="F97" s="459">
        <f t="shared" si="13"/>
        <v>3</v>
      </c>
      <c r="G97" s="363"/>
      <c r="H97" s="287"/>
      <c r="I97" s="364"/>
      <c r="J97" s="303"/>
      <c r="K97" s="317"/>
      <c r="L97" s="492"/>
      <c r="M97" s="363"/>
      <c r="N97" s="287"/>
      <c r="O97" s="364"/>
      <c r="P97" s="444"/>
      <c r="Q97" s="444">
        <f t="shared" si="14"/>
        <v>3</v>
      </c>
      <c r="R97" s="489">
        <f t="shared" si="15"/>
        <v>3</v>
      </c>
      <c r="S97" s="495"/>
      <c r="T97" s="670"/>
      <c r="U97" s="493"/>
      <c r="V97" s="289"/>
      <c r="W97" s="287">
        <f t="shared" si="17"/>
        <v>3</v>
      </c>
      <c r="X97" s="459">
        <f t="shared" si="12"/>
        <v>3</v>
      </c>
    </row>
    <row r="98" spans="2:24" ht="29.25" customHeight="1">
      <c r="B98" s="332"/>
      <c r="C98" s="301" t="s">
        <v>291</v>
      </c>
      <c r="D98" s="303">
        <v>1</v>
      </c>
      <c r="E98" s="287">
        <v>1</v>
      </c>
      <c r="F98" s="459">
        <f t="shared" si="13"/>
        <v>2</v>
      </c>
      <c r="G98" s="363"/>
      <c r="H98" s="287"/>
      <c r="I98" s="364"/>
      <c r="J98" s="303"/>
      <c r="K98" s="317"/>
      <c r="L98" s="492"/>
      <c r="M98" s="363"/>
      <c r="N98" s="287"/>
      <c r="O98" s="364"/>
      <c r="P98" s="444">
        <f t="shared" si="14"/>
        <v>1</v>
      </c>
      <c r="Q98" s="444">
        <f t="shared" si="14"/>
        <v>1</v>
      </c>
      <c r="R98" s="489">
        <f t="shared" si="15"/>
        <v>2</v>
      </c>
      <c r="S98" s="494"/>
      <c r="T98" s="669"/>
      <c r="U98" s="493"/>
      <c r="V98" s="289">
        <f t="shared" si="17"/>
        <v>1</v>
      </c>
      <c r="W98" s="287">
        <f t="shared" si="17"/>
        <v>1</v>
      </c>
      <c r="X98" s="459">
        <f t="shared" si="12"/>
        <v>2</v>
      </c>
    </row>
    <row r="99" spans="2:24" ht="29.25" customHeight="1">
      <c r="B99" s="332"/>
      <c r="C99" s="301" t="s">
        <v>232</v>
      </c>
      <c r="D99" s="303">
        <v>1</v>
      </c>
      <c r="E99" s="287">
        <v>3</v>
      </c>
      <c r="F99" s="459">
        <f t="shared" si="13"/>
        <v>4</v>
      </c>
      <c r="G99" s="363"/>
      <c r="H99" s="287"/>
      <c r="I99" s="364"/>
      <c r="J99" s="303"/>
      <c r="K99" s="317"/>
      <c r="L99" s="492"/>
      <c r="M99" s="363"/>
      <c r="N99" s="287"/>
      <c r="O99" s="364"/>
      <c r="P99" s="444">
        <f t="shared" si="14"/>
        <v>1</v>
      </c>
      <c r="Q99" s="444">
        <f t="shared" si="14"/>
        <v>3</v>
      </c>
      <c r="R99" s="489">
        <f t="shared" si="15"/>
        <v>4</v>
      </c>
      <c r="S99" s="494"/>
      <c r="T99" s="669"/>
      <c r="U99" s="493"/>
      <c r="V99" s="289">
        <f t="shared" si="17"/>
        <v>1</v>
      </c>
      <c r="W99" s="287">
        <f t="shared" si="17"/>
        <v>3</v>
      </c>
      <c r="X99" s="459">
        <f t="shared" si="12"/>
        <v>4</v>
      </c>
    </row>
    <row r="100" spans="2:24" ht="29.25" customHeight="1">
      <c r="B100" s="332"/>
      <c r="C100" s="301" t="s">
        <v>343</v>
      </c>
      <c r="D100" s="303"/>
      <c r="E100" s="287">
        <v>1</v>
      </c>
      <c r="F100" s="459">
        <f t="shared" si="13"/>
        <v>1</v>
      </c>
      <c r="G100" s="363"/>
      <c r="H100" s="287"/>
      <c r="I100" s="364"/>
      <c r="J100" s="303"/>
      <c r="K100" s="317"/>
      <c r="L100" s="492"/>
      <c r="M100" s="363"/>
      <c r="N100" s="287"/>
      <c r="O100" s="364"/>
      <c r="P100" s="444"/>
      <c r="Q100" s="444">
        <f t="shared" si="14"/>
        <v>1</v>
      </c>
      <c r="R100" s="489">
        <f t="shared" si="15"/>
        <v>1</v>
      </c>
      <c r="S100" s="494"/>
      <c r="T100" s="669"/>
      <c r="U100" s="493"/>
      <c r="V100" s="289"/>
      <c r="W100" s="287">
        <f t="shared" si="17"/>
        <v>1</v>
      </c>
      <c r="X100" s="459">
        <f t="shared" si="12"/>
        <v>1</v>
      </c>
    </row>
    <row r="101" spans="2:24" ht="29.25" customHeight="1">
      <c r="B101" s="332"/>
      <c r="C101" s="301" t="s">
        <v>301</v>
      </c>
      <c r="D101" s="303"/>
      <c r="E101" s="287">
        <v>1</v>
      </c>
      <c r="F101" s="459">
        <f t="shared" si="13"/>
        <v>1</v>
      </c>
      <c r="G101" s="363"/>
      <c r="H101" s="287"/>
      <c r="I101" s="364"/>
      <c r="J101" s="303"/>
      <c r="K101" s="317"/>
      <c r="L101" s="492"/>
      <c r="M101" s="363"/>
      <c r="N101" s="287"/>
      <c r="O101" s="364"/>
      <c r="P101" s="444"/>
      <c r="Q101" s="444">
        <f t="shared" si="14"/>
        <v>1</v>
      </c>
      <c r="R101" s="489">
        <f t="shared" si="15"/>
        <v>1</v>
      </c>
      <c r="S101" s="494"/>
      <c r="T101" s="669"/>
      <c r="U101" s="493"/>
      <c r="V101" s="289"/>
      <c r="W101" s="287">
        <f t="shared" si="17"/>
        <v>1</v>
      </c>
      <c r="X101" s="459">
        <f t="shared" si="12"/>
        <v>1</v>
      </c>
    </row>
    <row r="102" spans="2:24" ht="29.25" customHeight="1">
      <c r="B102" s="332" t="s">
        <v>145</v>
      </c>
      <c r="C102" s="301" t="s">
        <v>292</v>
      </c>
      <c r="D102" s="303">
        <v>2</v>
      </c>
      <c r="E102" s="287">
        <v>2</v>
      </c>
      <c r="F102" s="459">
        <f t="shared" si="13"/>
        <v>4</v>
      </c>
      <c r="G102" s="363"/>
      <c r="H102" s="287">
        <v>1</v>
      </c>
      <c r="I102" s="364">
        <f t="shared" si="18"/>
        <v>1</v>
      </c>
      <c r="J102" s="303"/>
      <c r="K102" s="317"/>
      <c r="L102" s="492"/>
      <c r="M102" s="671"/>
      <c r="N102" s="672"/>
      <c r="O102" s="364"/>
      <c r="P102" s="444">
        <f t="shared" si="14"/>
        <v>2</v>
      </c>
      <c r="Q102" s="444">
        <f t="shared" si="14"/>
        <v>3</v>
      </c>
      <c r="R102" s="489">
        <f t="shared" si="15"/>
        <v>5</v>
      </c>
      <c r="S102" s="673"/>
      <c r="T102" s="674"/>
      <c r="U102" s="493"/>
      <c r="V102" s="289">
        <f t="shared" si="17"/>
        <v>2</v>
      </c>
      <c r="W102" s="287">
        <f t="shared" si="17"/>
        <v>3</v>
      </c>
      <c r="X102" s="459">
        <f t="shared" si="12"/>
        <v>5</v>
      </c>
    </row>
    <row r="103" spans="2:24" ht="29.25" customHeight="1">
      <c r="B103" s="332"/>
      <c r="C103" s="301" t="s">
        <v>302</v>
      </c>
      <c r="D103" s="303">
        <v>1</v>
      </c>
      <c r="E103" s="287"/>
      <c r="F103" s="459">
        <f t="shared" si="13"/>
        <v>1</v>
      </c>
      <c r="G103" s="363"/>
      <c r="H103" s="287">
        <v>3</v>
      </c>
      <c r="I103" s="364">
        <f t="shared" si="18"/>
        <v>3</v>
      </c>
      <c r="J103" s="303"/>
      <c r="K103" s="317"/>
      <c r="L103" s="492"/>
      <c r="M103" s="363"/>
      <c r="N103" s="287"/>
      <c r="O103" s="364"/>
      <c r="P103" s="444">
        <f t="shared" si="14"/>
        <v>1</v>
      </c>
      <c r="Q103" s="444">
        <f t="shared" si="14"/>
        <v>3</v>
      </c>
      <c r="R103" s="489">
        <f t="shared" si="15"/>
        <v>4</v>
      </c>
      <c r="S103" s="494"/>
      <c r="T103" s="669"/>
      <c r="U103" s="493"/>
      <c r="V103" s="289">
        <f t="shared" si="17"/>
        <v>1</v>
      </c>
      <c r="W103" s="287">
        <f t="shared" si="17"/>
        <v>3</v>
      </c>
      <c r="X103" s="459">
        <f t="shared" si="12"/>
        <v>4</v>
      </c>
    </row>
    <row r="104" spans="2:24" ht="29.25" customHeight="1">
      <c r="B104" s="298"/>
      <c r="C104" s="301" t="s">
        <v>322</v>
      </c>
      <c r="D104" s="303"/>
      <c r="E104" s="287"/>
      <c r="F104" s="459"/>
      <c r="G104" s="363"/>
      <c r="H104" s="287">
        <v>4</v>
      </c>
      <c r="I104" s="364">
        <f t="shared" si="18"/>
        <v>4</v>
      </c>
      <c r="J104" s="303"/>
      <c r="K104" s="317"/>
      <c r="L104" s="492"/>
      <c r="M104" s="363"/>
      <c r="N104" s="287"/>
      <c r="O104" s="364"/>
      <c r="P104" s="444"/>
      <c r="Q104" s="444">
        <f t="shared" si="14"/>
        <v>4</v>
      </c>
      <c r="R104" s="489">
        <f t="shared" si="15"/>
        <v>4</v>
      </c>
      <c r="S104" s="494"/>
      <c r="T104" s="669"/>
      <c r="U104" s="493"/>
      <c r="V104" s="289"/>
      <c r="W104" s="287">
        <f t="shared" si="17"/>
        <v>4</v>
      </c>
      <c r="X104" s="459">
        <f t="shared" si="12"/>
        <v>4</v>
      </c>
    </row>
    <row r="105" spans="2:24" ht="29.25" customHeight="1">
      <c r="B105" s="298"/>
      <c r="C105" s="301" t="s">
        <v>235</v>
      </c>
      <c r="D105" s="303"/>
      <c r="E105" s="287"/>
      <c r="F105" s="459"/>
      <c r="G105" s="363">
        <v>36</v>
      </c>
      <c r="H105" s="287">
        <v>8</v>
      </c>
      <c r="I105" s="364">
        <f t="shared" si="18"/>
        <v>44</v>
      </c>
      <c r="J105" s="303"/>
      <c r="K105" s="317"/>
      <c r="L105" s="492"/>
      <c r="M105" s="363"/>
      <c r="N105" s="287"/>
      <c r="O105" s="364"/>
      <c r="P105" s="444">
        <f t="shared" si="14"/>
        <v>36</v>
      </c>
      <c r="Q105" s="444">
        <f t="shared" si="14"/>
        <v>8</v>
      </c>
      <c r="R105" s="489">
        <f t="shared" si="15"/>
        <v>44</v>
      </c>
      <c r="S105" s="494"/>
      <c r="T105" s="669"/>
      <c r="U105" s="493"/>
      <c r="V105" s="289">
        <f t="shared" si="17"/>
        <v>36</v>
      </c>
      <c r="W105" s="287">
        <f t="shared" si="17"/>
        <v>8</v>
      </c>
      <c r="X105" s="459">
        <f t="shared" si="12"/>
        <v>44</v>
      </c>
    </row>
    <row r="106" spans="2:24" ht="29.25" customHeight="1" thickBot="1">
      <c r="B106" s="298"/>
      <c r="C106" s="302" t="s">
        <v>229</v>
      </c>
      <c r="D106" s="304"/>
      <c r="E106" s="305"/>
      <c r="F106" s="650"/>
      <c r="G106" s="360">
        <v>17</v>
      </c>
      <c r="H106" s="305">
        <v>23</v>
      </c>
      <c r="I106" s="362">
        <f t="shared" si="18"/>
        <v>40</v>
      </c>
      <c r="J106" s="304"/>
      <c r="K106" s="361"/>
      <c r="L106" s="651"/>
      <c r="M106" s="360"/>
      <c r="N106" s="305"/>
      <c r="O106" s="362"/>
      <c r="P106" s="652">
        <f t="shared" si="14"/>
        <v>17</v>
      </c>
      <c r="Q106" s="652">
        <f t="shared" si="14"/>
        <v>23</v>
      </c>
      <c r="R106" s="653">
        <f t="shared" si="15"/>
        <v>40</v>
      </c>
      <c r="S106" s="654"/>
      <c r="T106" s="675"/>
      <c r="U106" s="655"/>
      <c r="V106" s="441">
        <f t="shared" si="17"/>
        <v>17</v>
      </c>
      <c r="W106" s="305">
        <f t="shared" si="17"/>
        <v>23</v>
      </c>
      <c r="X106" s="650">
        <f t="shared" si="12"/>
        <v>40</v>
      </c>
    </row>
    <row r="107" spans="2:25" ht="29.25" customHeight="1" thickBot="1">
      <c r="B107" s="299"/>
      <c r="C107" s="280" t="s">
        <v>20</v>
      </c>
      <c r="D107" s="676">
        <f aca="true" t="shared" si="19" ref="D107:X107">SUM(D79:D106)</f>
        <v>106</v>
      </c>
      <c r="E107" s="676">
        <f t="shared" si="19"/>
        <v>93</v>
      </c>
      <c r="F107" s="676">
        <f t="shared" si="19"/>
        <v>199</v>
      </c>
      <c r="G107" s="676">
        <f t="shared" si="19"/>
        <v>62</v>
      </c>
      <c r="H107" s="676">
        <f t="shared" si="19"/>
        <v>53</v>
      </c>
      <c r="I107" s="676">
        <f t="shared" si="19"/>
        <v>115</v>
      </c>
      <c r="J107" s="752"/>
      <c r="K107" s="753"/>
      <c r="L107" s="754"/>
      <c r="M107" s="676">
        <f t="shared" si="19"/>
        <v>2</v>
      </c>
      <c r="N107" s="676">
        <f t="shared" si="19"/>
        <v>14</v>
      </c>
      <c r="O107" s="676">
        <f t="shared" si="19"/>
        <v>16</v>
      </c>
      <c r="P107" s="676">
        <f t="shared" si="19"/>
        <v>170</v>
      </c>
      <c r="Q107" s="676">
        <f t="shared" si="19"/>
        <v>160</v>
      </c>
      <c r="R107" s="676">
        <f t="shared" si="19"/>
        <v>330</v>
      </c>
      <c r="S107" s="676">
        <f t="shared" si="19"/>
        <v>8</v>
      </c>
      <c r="T107" s="676">
        <f t="shared" si="19"/>
        <v>19</v>
      </c>
      <c r="U107" s="676">
        <f t="shared" si="19"/>
        <v>27</v>
      </c>
      <c r="V107" s="676">
        <f t="shared" si="19"/>
        <v>178</v>
      </c>
      <c r="W107" s="676">
        <f t="shared" si="19"/>
        <v>179</v>
      </c>
      <c r="X107" s="282">
        <f t="shared" si="19"/>
        <v>357</v>
      </c>
      <c r="Y107" s="148"/>
    </row>
    <row r="108" spans="2:25" ht="29.25" customHeight="1">
      <c r="B108" s="267"/>
      <c r="C108" s="270"/>
      <c r="D108" s="269"/>
      <c r="E108" s="269"/>
      <c r="F108" s="269"/>
      <c r="G108" s="271"/>
      <c r="H108" s="271"/>
      <c r="I108" s="271"/>
      <c r="J108" s="268"/>
      <c r="K108" s="268"/>
      <c r="L108" s="268"/>
      <c r="M108" s="268"/>
      <c r="N108" s="268"/>
      <c r="O108" s="268"/>
      <c r="P108" s="269"/>
      <c r="Q108" s="269"/>
      <c r="R108" s="269"/>
      <c r="S108" s="268"/>
      <c r="T108" s="268"/>
      <c r="U108" s="268"/>
      <c r="V108" s="268"/>
      <c r="W108" s="268"/>
      <c r="X108" s="268"/>
      <c r="Y108" s="148"/>
    </row>
    <row r="109" spans="2:25" ht="30" customHeight="1">
      <c r="B109" s="787" t="s">
        <v>10</v>
      </c>
      <c r="C109" s="787"/>
      <c r="D109" s="787"/>
      <c r="E109" s="787"/>
      <c r="F109" s="787"/>
      <c r="G109" s="787"/>
      <c r="H109" s="787"/>
      <c r="I109" s="787"/>
      <c r="J109" s="787"/>
      <c r="K109" s="787"/>
      <c r="L109" s="787"/>
      <c r="M109" s="787"/>
      <c r="N109" s="787"/>
      <c r="O109" s="787"/>
      <c r="P109" s="787"/>
      <c r="Q109" s="787"/>
      <c r="R109" s="787"/>
      <c r="S109" s="787"/>
      <c r="T109" s="787"/>
      <c r="U109" s="787"/>
      <c r="V109" s="787"/>
      <c r="W109" s="787"/>
      <c r="X109" s="787"/>
      <c r="Y109" s="148"/>
    </row>
    <row r="110" spans="2:25" ht="30" customHeight="1">
      <c r="B110" s="787" t="s">
        <v>0</v>
      </c>
      <c r="C110" s="787"/>
      <c r="D110" s="787"/>
      <c r="E110" s="787"/>
      <c r="F110" s="787"/>
      <c r="G110" s="787"/>
      <c r="H110" s="787"/>
      <c r="I110" s="787"/>
      <c r="J110" s="787"/>
      <c r="K110" s="787"/>
      <c r="L110" s="787"/>
      <c r="M110" s="787"/>
      <c r="N110" s="787"/>
      <c r="O110" s="787"/>
      <c r="P110" s="787"/>
      <c r="Q110" s="787"/>
      <c r="R110" s="787"/>
      <c r="S110" s="787"/>
      <c r="T110" s="787"/>
      <c r="U110" s="787"/>
      <c r="V110" s="787"/>
      <c r="W110" s="787"/>
      <c r="X110" s="787"/>
      <c r="Y110" s="148"/>
    </row>
    <row r="111" spans="2:25" ht="30" customHeight="1" thickBot="1">
      <c r="B111" s="786" t="s">
        <v>345</v>
      </c>
      <c r="C111" s="786"/>
      <c r="D111" s="786"/>
      <c r="E111" s="786"/>
      <c r="F111" s="786"/>
      <c r="G111" s="786"/>
      <c r="H111" s="786"/>
      <c r="I111" s="786"/>
      <c r="J111" s="786"/>
      <c r="K111" s="786"/>
      <c r="L111" s="786"/>
      <c r="M111" s="786"/>
      <c r="N111" s="786"/>
      <c r="O111" s="786"/>
      <c r="P111" s="786"/>
      <c r="Q111" s="786"/>
      <c r="R111" s="786"/>
      <c r="S111" s="786"/>
      <c r="T111" s="786"/>
      <c r="U111" s="786"/>
      <c r="V111" s="786"/>
      <c r="W111" s="786"/>
      <c r="X111" s="786"/>
      <c r="Y111" s="148"/>
    </row>
    <row r="112" spans="2:25" ht="30" customHeight="1" thickBot="1">
      <c r="B112" s="810" t="s">
        <v>16</v>
      </c>
      <c r="C112" s="811"/>
      <c r="D112" s="799" t="s">
        <v>18</v>
      </c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  <c r="P112" s="800"/>
      <c r="Q112" s="800"/>
      <c r="R112" s="801"/>
      <c r="S112" s="813" t="s">
        <v>19</v>
      </c>
      <c r="T112" s="791"/>
      <c r="U112" s="792"/>
      <c r="V112" s="788" t="s">
        <v>22</v>
      </c>
      <c r="W112" s="789"/>
      <c r="X112" s="790"/>
      <c r="Y112" s="148"/>
    </row>
    <row r="113" spans="2:25" ht="30" customHeight="1" thickBot="1">
      <c r="B113" s="318" t="s">
        <v>17</v>
      </c>
      <c r="C113" s="319"/>
      <c r="D113" s="799" t="s">
        <v>27</v>
      </c>
      <c r="E113" s="800"/>
      <c r="F113" s="801"/>
      <c r="G113" s="799" t="s">
        <v>26</v>
      </c>
      <c r="H113" s="800"/>
      <c r="I113" s="801"/>
      <c r="J113" s="799" t="s">
        <v>228</v>
      </c>
      <c r="K113" s="800"/>
      <c r="L113" s="801"/>
      <c r="M113" s="799" t="s">
        <v>227</v>
      </c>
      <c r="N113" s="800"/>
      <c r="O113" s="801"/>
      <c r="P113" s="799" t="s">
        <v>20</v>
      </c>
      <c r="Q113" s="800"/>
      <c r="R113" s="801"/>
      <c r="S113" s="793"/>
      <c r="T113" s="794"/>
      <c r="U113" s="795"/>
      <c r="V113" s="796" t="s">
        <v>20</v>
      </c>
      <c r="W113" s="797"/>
      <c r="X113" s="798"/>
      <c r="Y113" s="148"/>
    </row>
    <row r="114" spans="2:25" ht="30" customHeight="1" thickBot="1">
      <c r="B114" s="320"/>
      <c r="C114" s="424" t="s">
        <v>21</v>
      </c>
      <c r="D114" s="423" t="s">
        <v>5</v>
      </c>
      <c r="E114" s="321" t="s">
        <v>6</v>
      </c>
      <c r="F114" s="322" t="s">
        <v>7</v>
      </c>
      <c r="G114" s="420" t="s">
        <v>5</v>
      </c>
      <c r="H114" s="328" t="s">
        <v>6</v>
      </c>
      <c r="I114" s="322" t="s">
        <v>7</v>
      </c>
      <c r="J114" s="421" t="s">
        <v>5</v>
      </c>
      <c r="K114" s="329" t="s">
        <v>6</v>
      </c>
      <c r="L114" s="422" t="s">
        <v>7</v>
      </c>
      <c r="M114" s="420" t="s">
        <v>5</v>
      </c>
      <c r="N114" s="328" t="s">
        <v>6</v>
      </c>
      <c r="O114" s="322" t="s">
        <v>7</v>
      </c>
      <c r="P114" s="424" t="s">
        <v>5</v>
      </c>
      <c r="Q114" s="321" t="s">
        <v>6</v>
      </c>
      <c r="R114" s="322" t="s">
        <v>7</v>
      </c>
      <c r="S114" s="424" t="s">
        <v>5</v>
      </c>
      <c r="T114" s="321" t="s">
        <v>6</v>
      </c>
      <c r="U114" s="322" t="s">
        <v>7</v>
      </c>
      <c r="V114" s="423" t="s">
        <v>5</v>
      </c>
      <c r="W114" s="321" t="s">
        <v>6</v>
      </c>
      <c r="X114" s="331" t="s">
        <v>7</v>
      </c>
      <c r="Y114" s="148"/>
    </row>
    <row r="115" spans="2:25" ht="29.25" customHeight="1">
      <c r="B115" s="273"/>
      <c r="C115" s="307" t="s">
        <v>180</v>
      </c>
      <c r="D115" s="446">
        <v>1</v>
      </c>
      <c r="E115" s="447">
        <v>1</v>
      </c>
      <c r="F115" s="448">
        <f>SUM(D115:E115)</f>
        <v>2</v>
      </c>
      <c r="G115" s="438"/>
      <c r="H115" s="439"/>
      <c r="I115" s="440"/>
      <c r="J115" s="445"/>
      <c r="K115" s="439"/>
      <c r="L115" s="440"/>
      <c r="M115" s="445"/>
      <c r="N115" s="439"/>
      <c r="O115" s="440"/>
      <c r="P115" s="711">
        <f>+D115+G115+J115+M115</f>
        <v>1</v>
      </c>
      <c r="Q115" s="712">
        <f>+E115+H115+K115+N115</f>
        <v>1</v>
      </c>
      <c r="R115" s="713">
        <f>+P115+Q115</f>
        <v>2</v>
      </c>
      <c r="S115" s="449"/>
      <c r="T115" s="450">
        <v>2</v>
      </c>
      <c r="U115" s="440">
        <f>SUM(S115:T115)</f>
        <v>2</v>
      </c>
      <c r="V115" s="451">
        <f>+P115+S115</f>
        <v>1</v>
      </c>
      <c r="W115" s="452">
        <f aca="true" t="shared" si="20" ref="W115:W135">+Q115+T115</f>
        <v>3</v>
      </c>
      <c r="X115" s="440">
        <f aca="true" t="shared" si="21" ref="X115:X135">SUM(V115:W115)</f>
        <v>4</v>
      </c>
      <c r="Y115" s="148"/>
    </row>
    <row r="116" spans="2:24" s="148" customFormat="1" ht="29.25" customHeight="1">
      <c r="B116" s="273"/>
      <c r="C116" s="308" t="s">
        <v>179</v>
      </c>
      <c r="D116" s="449">
        <v>1</v>
      </c>
      <c r="E116" s="453"/>
      <c r="F116" s="448">
        <f aca="true" t="shared" si="22" ref="F116:F135">SUM(D116:E116)</f>
        <v>1</v>
      </c>
      <c r="G116" s="303"/>
      <c r="H116" s="317"/>
      <c r="I116" s="440"/>
      <c r="J116" s="363"/>
      <c r="K116" s="317"/>
      <c r="L116" s="440"/>
      <c r="M116" s="363"/>
      <c r="N116" s="317"/>
      <c r="O116" s="440"/>
      <c r="P116" s="714">
        <f>+D116+G116+J116+M116</f>
        <v>1</v>
      </c>
      <c r="Q116" s="712"/>
      <c r="R116" s="713">
        <f aca="true" t="shared" si="23" ref="R116:R136">+P116+Q116</f>
        <v>1</v>
      </c>
      <c r="S116" s="449"/>
      <c r="T116" s="450"/>
      <c r="U116" s="440"/>
      <c r="V116" s="451">
        <f aca="true" t="shared" si="24" ref="V116:V134">+P116+S116</f>
        <v>1</v>
      </c>
      <c r="W116" s="452"/>
      <c r="X116" s="440">
        <f t="shared" si="21"/>
        <v>1</v>
      </c>
    </row>
    <row r="117" spans="2:24" s="148" customFormat="1" ht="29.25" customHeight="1">
      <c r="B117" s="306"/>
      <c r="C117" s="308" t="s">
        <v>181</v>
      </c>
      <c r="D117" s="449"/>
      <c r="E117" s="453"/>
      <c r="F117" s="448"/>
      <c r="G117" s="303"/>
      <c r="H117" s="317"/>
      <c r="I117" s="440"/>
      <c r="J117" s="363"/>
      <c r="K117" s="317"/>
      <c r="L117" s="440"/>
      <c r="M117" s="363"/>
      <c r="N117" s="317"/>
      <c r="O117" s="440"/>
      <c r="P117" s="714"/>
      <c r="Q117" s="712"/>
      <c r="R117" s="713"/>
      <c r="S117" s="449">
        <v>1</v>
      </c>
      <c r="T117" s="450">
        <v>1</v>
      </c>
      <c r="U117" s="440">
        <f aca="true" t="shared" si="25" ref="U117:U133">SUM(S117:T117)</f>
        <v>2</v>
      </c>
      <c r="V117" s="451">
        <f t="shared" si="24"/>
        <v>1</v>
      </c>
      <c r="W117" s="452">
        <f t="shared" si="20"/>
        <v>1</v>
      </c>
      <c r="X117" s="440">
        <f t="shared" si="21"/>
        <v>2</v>
      </c>
    </row>
    <row r="118" spans="2:24" s="148" customFormat="1" ht="29.25" customHeight="1">
      <c r="B118" s="306"/>
      <c r="C118" s="308" t="s">
        <v>187</v>
      </c>
      <c r="D118" s="449">
        <v>3</v>
      </c>
      <c r="E118" s="453"/>
      <c r="F118" s="448">
        <f t="shared" si="22"/>
        <v>3</v>
      </c>
      <c r="G118" s="303"/>
      <c r="H118" s="317"/>
      <c r="I118" s="440"/>
      <c r="J118" s="363"/>
      <c r="K118" s="317"/>
      <c r="L118" s="440"/>
      <c r="M118" s="363"/>
      <c r="N118" s="317"/>
      <c r="O118" s="440"/>
      <c r="P118" s="714">
        <f>+D118+G118+J118+M118</f>
        <v>3</v>
      </c>
      <c r="Q118" s="712"/>
      <c r="R118" s="713">
        <f t="shared" si="23"/>
        <v>3</v>
      </c>
      <c r="S118" s="481"/>
      <c r="T118" s="702"/>
      <c r="U118" s="440"/>
      <c r="V118" s="451">
        <f t="shared" si="24"/>
        <v>3</v>
      </c>
      <c r="W118" s="452"/>
      <c r="X118" s="440">
        <f t="shared" si="21"/>
        <v>3</v>
      </c>
    </row>
    <row r="119" spans="2:25" s="148" customFormat="1" ht="29.25" customHeight="1">
      <c r="B119" s="275"/>
      <c r="C119" s="308" t="s">
        <v>184</v>
      </c>
      <c r="D119" s="449">
        <v>1</v>
      </c>
      <c r="E119" s="453"/>
      <c r="F119" s="448">
        <f t="shared" si="22"/>
        <v>1</v>
      </c>
      <c r="G119" s="303"/>
      <c r="H119" s="317"/>
      <c r="I119" s="440"/>
      <c r="J119" s="363"/>
      <c r="K119" s="317"/>
      <c r="L119" s="440"/>
      <c r="M119" s="363"/>
      <c r="N119" s="317"/>
      <c r="O119" s="440"/>
      <c r="P119" s="714">
        <f>+D119+G119+J119+M119</f>
        <v>1</v>
      </c>
      <c r="Q119" s="712"/>
      <c r="R119" s="713">
        <f t="shared" si="23"/>
        <v>1</v>
      </c>
      <c r="S119" s="449"/>
      <c r="T119" s="450"/>
      <c r="U119" s="440"/>
      <c r="V119" s="451">
        <f t="shared" si="24"/>
        <v>1</v>
      </c>
      <c r="W119" s="452"/>
      <c r="X119" s="440">
        <f t="shared" si="21"/>
        <v>1</v>
      </c>
      <c r="Y119"/>
    </row>
    <row r="120" spans="2:24" s="148" customFormat="1" ht="29.25" customHeight="1">
      <c r="B120" s="275" t="s">
        <v>186</v>
      </c>
      <c r="C120" s="308" t="s">
        <v>182</v>
      </c>
      <c r="D120" s="449">
        <v>3</v>
      </c>
      <c r="E120" s="453"/>
      <c r="F120" s="448">
        <f t="shared" si="22"/>
        <v>3</v>
      </c>
      <c r="G120" s="303"/>
      <c r="H120" s="317"/>
      <c r="I120" s="440"/>
      <c r="J120" s="363"/>
      <c r="K120" s="317"/>
      <c r="L120" s="440"/>
      <c r="M120" s="363"/>
      <c r="N120" s="317"/>
      <c r="O120" s="440"/>
      <c r="P120" s="714">
        <f>+D120+G120+J120+M120</f>
        <v>3</v>
      </c>
      <c r="Q120" s="712"/>
      <c r="R120" s="713">
        <f t="shared" si="23"/>
        <v>3</v>
      </c>
      <c r="S120" s="449">
        <v>1</v>
      </c>
      <c r="T120" s="450"/>
      <c r="U120" s="440">
        <f t="shared" si="25"/>
        <v>1</v>
      </c>
      <c r="V120" s="451">
        <f t="shared" si="24"/>
        <v>4</v>
      </c>
      <c r="W120" s="452"/>
      <c r="X120" s="440">
        <f t="shared" si="21"/>
        <v>4</v>
      </c>
    </row>
    <row r="121" spans="2:25" s="148" customFormat="1" ht="29.25" customHeight="1">
      <c r="B121" s="275"/>
      <c r="C121" s="308" t="s">
        <v>183</v>
      </c>
      <c r="D121" s="449"/>
      <c r="E121" s="453">
        <v>1</v>
      </c>
      <c r="F121" s="448">
        <f t="shared" si="22"/>
        <v>1</v>
      </c>
      <c r="G121" s="303"/>
      <c r="H121" s="317"/>
      <c r="I121" s="440"/>
      <c r="J121" s="363"/>
      <c r="K121" s="317"/>
      <c r="L121" s="440"/>
      <c r="M121" s="363"/>
      <c r="N121" s="317"/>
      <c r="O121" s="440"/>
      <c r="P121" s="714"/>
      <c r="Q121" s="712">
        <f>+E121+H121+K121+N121</f>
        <v>1</v>
      </c>
      <c r="R121" s="713">
        <f t="shared" si="23"/>
        <v>1</v>
      </c>
      <c r="S121" s="449">
        <v>1</v>
      </c>
      <c r="T121" s="450"/>
      <c r="U121" s="440">
        <f t="shared" si="25"/>
        <v>1</v>
      </c>
      <c r="V121" s="451">
        <f t="shared" si="24"/>
        <v>1</v>
      </c>
      <c r="W121" s="452">
        <f t="shared" si="20"/>
        <v>1</v>
      </c>
      <c r="X121" s="440">
        <f t="shared" si="21"/>
        <v>2</v>
      </c>
      <c r="Y121"/>
    </row>
    <row r="122" spans="2:24" s="148" customFormat="1" ht="29.25" customHeight="1">
      <c r="B122" s="275"/>
      <c r="C122" s="308" t="s">
        <v>185</v>
      </c>
      <c r="D122" s="449">
        <v>2</v>
      </c>
      <c r="E122" s="453"/>
      <c r="F122" s="448">
        <f t="shared" si="22"/>
        <v>2</v>
      </c>
      <c r="G122" s="303"/>
      <c r="H122" s="317"/>
      <c r="I122" s="440"/>
      <c r="J122" s="363"/>
      <c r="K122" s="317"/>
      <c r="L122" s="440"/>
      <c r="M122" s="363"/>
      <c r="N122" s="317"/>
      <c r="O122" s="440"/>
      <c r="P122" s="714">
        <f>+D122+G122+J122+M122</f>
        <v>2</v>
      </c>
      <c r="Q122" s="712"/>
      <c r="R122" s="713">
        <f t="shared" si="23"/>
        <v>2</v>
      </c>
      <c r="S122" s="449"/>
      <c r="T122" s="450">
        <v>1</v>
      </c>
      <c r="U122" s="440">
        <f t="shared" si="25"/>
        <v>1</v>
      </c>
      <c r="V122" s="451">
        <f t="shared" si="24"/>
        <v>2</v>
      </c>
      <c r="W122" s="452">
        <f t="shared" si="20"/>
        <v>1</v>
      </c>
      <c r="X122" s="440">
        <f t="shared" si="21"/>
        <v>3</v>
      </c>
    </row>
    <row r="123" spans="2:25" ht="29.25" customHeight="1">
      <c r="B123" s="275"/>
      <c r="C123" s="308" t="s">
        <v>282</v>
      </c>
      <c r="D123" s="700"/>
      <c r="E123" s="701"/>
      <c r="F123" s="448"/>
      <c r="G123" s="303"/>
      <c r="H123" s="317"/>
      <c r="I123" s="440"/>
      <c r="J123" s="363"/>
      <c r="K123" s="317"/>
      <c r="L123" s="440"/>
      <c r="M123" s="363"/>
      <c r="N123" s="317"/>
      <c r="O123" s="440"/>
      <c r="P123" s="714"/>
      <c r="Q123" s="712"/>
      <c r="R123" s="713"/>
      <c r="S123" s="449">
        <v>1</v>
      </c>
      <c r="T123" s="450">
        <v>2</v>
      </c>
      <c r="U123" s="440">
        <f t="shared" si="25"/>
        <v>3</v>
      </c>
      <c r="V123" s="451">
        <f t="shared" si="24"/>
        <v>1</v>
      </c>
      <c r="W123" s="452">
        <f t="shared" si="20"/>
        <v>2</v>
      </c>
      <c r="X123" s="440">
        <f t="shared" si="21"/>
        <v>3</v>
      </c>
      <c r="Y123" s="148"/>
    </row>
    <row r="124" spans="2:24" s="148" customFormat="1" ht="29.25" customHeight="1">
      <c r="B124" s="275"/>
      <c r="C124" s="308" t="s">
        <v>188</v>
      </c>
      <c r="D124" s="700"/>
      <c r="E124" s="701"/>
      <c r="F124" s="448"/>
      <c r="G124" s="303"/>
      <c r="H124" s="317"/>
      <c r="I124" s="440"/>
      <c r="J124" s="363"/>
      <c r="K124" s="317"/>
      <c r="L124" s="440"/>
      <c r="M124" s="363"/>
      <c r="N124" s="317"/>
      <c r="O124" s="440"/>
      <c r="P124" s="714"/>
      <c r="Q124" s="712"/>
      <c r="R124" s="713"/>
      <c r="S124" s="449">
        <v>1</v>
      </c>
      <c r="T124" s="450"/>
      <c r="U124" s="440">
        <f t="shared" si="25"/>
        <v>1</v>
      </c>
      <c r="V124" s="451">
        <f t="shared" si="24"/>
        <v>1</v>
      </c>
      <c r="W124" s="452"/>
      <c r="X124" s="440">
        <f t="shared" si="21"/>
        <v>1</v>
      </c>
    </row>
    <row r="125" spans="2:24" s="148" customFormat="1" ht="29.25" customHeight="1">
      <c r="B125" s="275" t="s">
        <v>140</v>
      </c>
      <c r="C125" s="308" t="s">
        <v>191</v>
      </c>
      <c r="D125" s="700"/>
      <c r="E125" s="701"/>
      <c r="F125" s="448"/>
      <c r="G125" s="303"/>
      <c r="H125" s="317"/>
      <c r="I125" s="440"/>
      <c r="J125" s="363"/>
      <c r="K125" s="317"/>
      <c r="L125" s="440"/>
      <c r="M125" s="363"/>
      <c r="N125" s="317"/>
      <c r="O125" s="440"/>
      <c r="P125" s="714"/>
      <c r="Q125" s="712"/>
      <c r="R125" s="713"/>
      <c r="S125" s="449">
        <v>1</v>
      </c>
      <c r="T125" s="450">
        <v>2</v>
      </c>
      <c r="U125" s="440">
        <f t="shared" si="25"/>
        <v>3</v>
      </c>
      <c r="V125" s="451">
        <f t="shared" si="24"/>
        <v>1</v>
      </c>
      <c r="W125" s="452">
        <f t="shared" si="20"/>
        <v>2</v>
      </c>
      <c r="X125" s="440">
        <f t="shared" si="21"/>
        <v>3</v>
      </c>
    </row>
    <row r="126" spans="2:24" s="148" customFormat="1" ht="29.25" customHeight="1">
      <c r="B126" s="275"/>
      <c r="C126" s="308" t="s">
        <v>190</v>
      </c>
      <c r="D126" s="700"/>
      <c r="E126" s="701"/>
      <c r="F126" s="448"/>
      <c r="G126" s="303"/>
      <c r="H126" s="317"/>
      <c r="I126" s="440"/>
      <c r="J126" s="363"/>
      <c r="K126" s="317"/>
      <c r="L126" s="440"/>
      <c r="M126" s="363"/>
      <c r="N126" s="317"/>
      <c r="O126" s="440"/>
      <c r="P126" s="714"/>
      <c r="Q126" s="712"/>
      <c r="R126" s="713"/>
      <c r="S126" s="449">
        <v>1</v>
      </c>
      <c r="T126" s="450"/>
      <c r="U126" s="440">
        <f t="shared" si="25"/>
        <v>1</v>
      </c>
      <c r="V126" s="451">
        <f t="shared" si="24"/>
        <v>1</v>
      </c>
      <c r="W126" s="452"/>
      <c r="X126" s="440">
        <f t="shared" si="21"/>
        <v>1</v>
      </c>
    </row>
    <row r="127" spans="2:24" s="148" customFormat="1" ht="29.25" customHeight="1">
      <c r="B127" s="275"/>
      <c r="C127" s="308" t="s">
        <v>189</v>
      </c>
      <c r="D127" s="700"/>
      <c r="E127" s="701"/>
      <c r="F127" s="448"/>
      <c r="G127" s="303"/>
      <c r="H127" s="317"/>
      <c r="I127" s="440"/>
      <c r="J127" s="363"/>
      <c r="K127" s="317"/>
      <c r="L127" s="440"/>
      <c r="M127" s="363"/>
      <c r="N127" s="317"/>
      <c r="O127" s="440"/>
      <c r="P127" s="714"/>
      <c r="Q127" s="712"/>
      <c r="R127" s="713"/>
      <c r="S127" s="449">
        <v>1</v>
      </c>
      <c r="T127" s="450"/>
      <c r="U127" s="440">
        <f t="shared" si="25"/>
        <v>1</v>
      </c>
      <c r="V127" s="451">
        <f t="shared" si="24"/>
        <v>1</v>
      </c>
      <c r="W127" s="452"/>
      <c r="X127" s="440">
        <f t="shared" si="21"/>
        <v>1</v>
      </c>
    </row>
    <row r="128" spans="2:24" s="148" customFormat="1" ht="29.25" customHeight="1">
      <c r="B128" s="275"/>
      <c r="C128" s="308" t="s">
        <v>283</v>
      </c>
      <c r="D128" s="449"/>
      <c r="E128" s="453">
        <v>1</v>
      </c>
      <c r="F128" s="448">
        <f t="shared" si="22"/>
        <v>1</v>
      </c>
      <c r="G128" s="303"/>
      <c r="H128" s="317"/>
      <c r="I128" s="440"/>
      <c r="J128" s="363"/>
      <c r="K128" s="317"/>
      <c r="L128" s="440"/>
      <c r="M128" s="363"/>
      <c r="N128" s="317"/>
      <c r="O128" s="440"/>
      <c r="P128" s="714"/>
      <c r="Q128" s="712">
        <f>+E128+H128+K128+N128</f>
        <v>1</v>
      </c>
      <c r="R128" s="713">
        <f t="shared" si="23"/>
        <v>1</v>
      </c>
      <c r="S128" s="449"/>
      <c r="T128" s="317"/>
      <c r="U128" s="440">
        <f t="shared" si="25"/>
        <v>0</v>
      </c>
      <c r="V128" s="451"/>
      <c r="W128" s="452">
        <f t="shared" si="20"/>
        <v>1</v>
      </c>
      <c r="X128" s="440">
        <f t="shared" si="21"/>
        <v>1</v>
      </c>
    </row>
    <row r="129" spans="2:24" s="148" customFormat="1" ht="29.25" customHeight="1">
      <c r="B129" s="275"/>
      <c r="C129" s="308" t="s">
        <v>284</v>
      </c>
      <c r="D129" s="449"/>
      <c r="E129" s="453"/>
      <c r="F129" s="448"/>
      <c r="G129" s="303"/>
      <c r="H129" s="317"/>
      <c r="I129" s="440"/>
      <c r="J129" s="363"/>
      <c r="K129" s="317"/>
      <c r="L129" s="440"/>
      <c r="M129" s="363"/>
      <c r="N129" s="317"/>
      <c r="O129" s="440"/>
      <c r="P129" s="714"/>
      <c r="Q129" s="712"/>
      <c r="R129" s="713"/>
      <c r="S129" s="449"/>
      <c r="T129" s="450">
        <v>1</v>
      </c>
      <c r="U129" s="440">
        <f t="shared" si="25"/>
        <v>1</v>
      </c>
      <c r="V129" s="451"/>
      <c r="W129" s="452">
        <f t="shared" si="20"/>
        <v>1</v>
      </c>
      <c r="X129" s="440">
        <f t="shared" si="21"/>
        <v>1</v>
      </c>
    </row>
    <row r="130" spans="2:24" s="148" customFormat="1" ht="29.25" customHeight="1">
      <c r="B130" s="306"/>
      <c r="C130" s="308" t="s">
        <v>285</v>
      </c>
      <c r="D130" s="449">
        <v>7</v>
      </c>
      <c r="E130" s="453">
        <v>1</v>
      </c>
      <c r="F130" s="448">
        <f t="shared" si="22"/>
        <v>8</v>
      </c>
      <c r="G130" s="303"/>
      <c r="H130" s="317"/>
      <c r="I130" s="440"/>
      <c r="J130" s="363"/>
      <c r="K130" s="317"/>
      <c r="L130" s="440"/>
      <c r="M130" s="363"/>
      <c r="N130" s="317"/>
      <c r="O130" s="440"/>
      <c r="P130" s="714">
        <f>+D130+G130+J130+M130</f>
        <v>7</v>
      </c>
      <c r="Q130" s="712">
        <f>+E130+H130+K130+N130</f>
        <v>1</v>
      </c>
      <c r="R130" s="713">
        <f t="shared" si="23"/>
        <v>8</v>
      </c>
      <c r="S130" s="449"/>
      <c r="T130" s="450">
        <v>1</v>
      </c>
      <c r="U130" s="440">
        <f t="shared" si="25"/>
        <v>1</v>
      </c>
      <c r="V130" s="451">
        <f t="shared" si="24"/>
        <v>7</v>
      </c>
      <c r="W130" s="452">
        <f t="shared" si="20"/>
        <v>2</v>
      </c>
      <c r="X130" s="440">
        <f t="shared" si="21"/>
        <v>9</v>
      </c>
    </row>
    <row r="131" spans="2:25" s="148" customFormat="1" ht="29.25" customHeight="1">
      <c r="B131" s="275"/>
      <c r="C131" s="308" t="s">
        <v>286</v>
      </c>
      <c r="D131" s="449">
        <v>1</v>
      </c>
      <c r="E131" s="453">
        <v>1</v>
      </c>
      <c r="F131" s="448">
        <f t="shared" si="22"/>
        <v>2</v>
      </c>
      <c r="G131" s="303"/>
      <c r="H131" s="317"/>
      <c r="I131" s="440"/>
      <c r="J131" s="363"/>
      <c r="K131" s="317"/>
      <c r="L131" s="440"/>
      <c r="M131" s="363"/>
      <c r="N131" s="317"/>
      <c r="O131" s="440"/>
      <c r="P131" s="714">
        <f>+D131+G131+J131+M131</f>
        <v>1</v>
      </c>
      <c r="Q131" s="712">
        <f>+E131+H131+K131+N131</f>
        <v>1</v>
      </c>
      <c r="R131" s="713">
        <f t="shared" si="23"/>
        <v>2</v>
      </c>
      <c r="S131" s="449"/>
      <c r="T131" s="450"/>
      <c r="U131" s="440"/>
      <c r="V131" s="451">
        <f t="shared" si="24"/>
        <v>1</v>
      </c>
      <c r="W131" s="452">
        <f t="shared" si="20"/>
        <v>1</v>
      </c>
      <c r="X131" s="440">
        <f t="shared" si="21"/>
        <v>2</v>
      </c>
      <c r="Y131"/>
    </row>
    <row r="132" spans="2:25" s="148" customFormat="1" ht="29.25" customHeight="1">
      <c r="B132" s="275" t="s">
        <v>145</v>
      </c>
      <c r="C132" s="308" t="s">
        <v>287</v>
      </c>
      <c r="D132" s="449"/>
      <c r="E132" s="453">
        <v>1</v>
      </c>
      <c r="F132" s="448">
        <f t="shared" si="22"/>
        <v>1</v>
      </c>
      <c r="G132" s="303"/>
      <c r="H132" s="317"/>
      <c r="I132" s="440"/>
      <c r="J132" s="363"/>
      <c r="K132" s="317"/>
      <c r="L132" s="440"/>
      <c r="M132" s="363"/>
      <c r="N132" s="317"/>
      <c r="O132" s="440"/>
      <c r="P132" s="714"/>
      <c r="Q132" s="712">
        <f>+E132+H132+K132+N132</f>
        <v>1</v>
      </c>
      <c r="R132" s="713">
        <f t="shared" si="23"/>
        <v>1</v>
      </c>
      <c r="S132" s="449"/>
      <c r="T132" s="450"/>
      <c r="U132" s="440"/>
      <c r="V132" s="451"/>
      <c r="W132" s="452">
        <f t="shared" si="20"/>
        <v>1</v>
      </c>
      <c r="X132" s="440">
        <f t="shared" si="21"/>
        <v>1</v>
      </c>
      <c r="Y132"/>
    </row>
    <row r="133" spans="2:24" ht="29.25" customHeight="1">
      <c r="B133" s="274"/>
      <c r="C133" s="308" t="s">
        <v>192</v>
      </c>
      <c r="D133" s="449">
        <v>1</v>
      </c>
      <c r="E133" s="287"/>
      <c r="F133" s="448">
        <f t="shared" si="22"/>
        <v>1</v>
      </c>
      <c r="G133" s="304"/>
      <c r="H133" s="361"/>
      <c r="I133" s="440"/>
      <c r="J133" s="360"/>
      <c r="K133" s="361"/>
      <c r="L133" s="440"/>
      <c r="M133" s="360"/>
      <c r="N133" s="361"/>
      <c r="O133" s="440"/>
      <c r="P133" s="714">
        <f>+D133+G133+J133+M133</f>
        <v>1</v>
      </c>
      <c r="Q133" s="712"/>
      <c r="R133" s="713">
        <f t="shared" si="23"/>
        <v>1</v>
      </c>
      <c r="S133" s="449"/>
      <c r="T133" s="450">
        <v>1</v>
      </c>
      <c r="U133" s="440">
        <f t="shared" si="25"/>
        <v>1</v>
      </c>
      <c r="V133" s="451">
        <f t="shared" si="24"/>
        <v>1</v>
      </c>
      <c r="W133" s="452">
        <f t="shared" si="20"/>
        <v>1</v>
      </c>
      <c r="X133" s="440">
        <f t="shared" si="21"/>
        <v>2</v>
      </c>
    </row>
    <row r="134" spans="2:24" ht="29.25" customHeight="1">
      <c r="B134" s="275"/>
      <c r="C134" s="308" t="s">
        <v>288</v>
      </c>
      <c r="D134" s="449">
        <v>1</v>
      </c>
      <c r="E134" s="453"/>
      <c r="F134" s="448">
        <f t="shared" si="22"/>
        <v>1</v>
      </c>
      <c r="G134" s="304"/>
      <c r="H134" s="361"/>
      <c r="I134" s="440"/>
      <c r="J134" s="360"/>
      <c r="K134" s="361"/>
      <c r="L134" s="440"/>
      <c r="M134" s="360"/>
      <c r="N134" s="361"/>
      <c r="O134" s="440"/>
      <c r="P134" s="714">
        <f>+D134+G134+J134+M134</f>
        <v>1</v>
      </c>
      <c r="Q134" s="712"/>
      <c r="R134" s="713">
        <f t="shared" si="23"/>
        <v>1</v>
      </c>
      <c r="S134" s="482"/>
      <c r="T134" s="703"/>
      <c r="U134" s="440"/>
      <c r="V134" s="451">
        <f t="shared" si="24"/>
        <v>1</v>
      </c>
      <c r="W134" s="452"/>
      <c r="X134" s="440">
        <f t="shared" si="21"/>
        <v>1</v>
      </c>
    </row>
    <row r="135" spans="2:24" ht="29.25" customHeight="1">
      <c r="B135" s="274"/>
      <c r="C135" s="308" t="s">
        <v>289</v>
      </c>
      <c r="D135" s="449"/>
      <c r="E135" s="453">
        <v>6</v>
      </c>
      <c r="F135" s="448">
        <f t="shared" si="22"/>
        <v>6</v>
      </c>
      <c r="G135" s="303"/>
      <c r="H135" s="317"/>
      <c r="I135" s="440"/>
      <c r="J135" s="363"/>
      <c r="K135" s="317"/>
      <c r="L135" s="440"/>
      <c r="M135" s="363"/>
      <c r="N135" s="317"/>
      <c r="O135" s="440"/>
      <c r="P135" s="714"/>
      <c r="Q135" s="712">
        <f>+E135+H135+K135+N135</f>
        <v>6</v>
      </c>
      <c r="R135" s="713">
        <f t="shared" si="23"/>
        <v>6</v>
      </c>
      <c r="S135" s="449"/>
      <c r="T135" s="450"/>
      <c r="U135" s="440"/>
      <c r="V135" s="451"/>
      <c r="W135" s="452">
        <f t="shared" si="20"/>
        <v>6</v>
      </c>
      <c r="X135" s="440">
        <f t="shared" si="21"/>
        <v>6</v>
      </c>
    </row>
    <row r="136" spans="2:24" ht="29.25" customHeight="1" thickBot="1">
      <c r="B136" s="275"/>
      <c r="C136" s="308" t="s">
        <v>290</v>
      </c>
      <c r="D136" s="449">
        <v>1</v>
      </c>
      <c r="E136" s="453">
        <v>1</v>
      </c>
      <c r="F136" s="448">
        <f>SUM(D136:E136)</f>
        <v>2</v>
      </c>
      <c r="G136" s="303"/>
      <c r="H136" s="317"/>
      <c r="I136" s="440"/>
      <c r="J136" s="363"/>
      <c r="K136" s="317"/>
      <c r="L136" s="440"/>
      <c r="M136" s="363"/>
      <c r="N136" s="317"/>
      <c r="O136" s="440"/>
      <c r="P136" s="714">
        <f>+D136+G136+J136+M136</f>
        <v>1</v>
      </c>
      <c r="Q136" s="712">
        <f>+E136+H136+K136+N136</f>
        <v>1</v>
      </c>
      <c r="R136" s="713">
        <f t="shared" si="23"/>
        <v>2</v>
      </c>
      <c r="S136" s="449"/>
      <c r="T136" s="361"/>
      <c r="U136" s="440"/>
      <c r="V136" s="451">
        <f>+P136+S136</f>
        <v>1</v>
      </c>
      <c r="W136" s="452">
        <f>+Q136+T136</f>
        <v>1</v>
      </c>
      <c r="X136" s="440">
        <f>SUM(V136:W136)</f>
        <v>2</v>
      </c>
    </row>
    <row r="137" spans="2:24" ht="30" customHeight="1">
      <c r="B137" s="833" t="s">
        <v>10</v>
      </c>
      <c r="C137" s="833"/>
      <c r="D137" s="833"/>
      <c r="E137" s="833"/>
      <c r="F137" s="833"/>
      <c r="G137" s="833"/>
      <c r="H137" s="833"/>
      <c r="I137" s="833"/>
      <c r="J137" s="833"/>
      <c r="K137" s="833"/>
      <c r="L137" s="833"/>
      <c r="M137" s="833"/>
      <c r="N137" s="833"/>
      <c r="O137" s="833"/>
      <c r="P137" s="833"/>
      <c r="Q137" s="833"/>
      <c r="R137" s="833"/>
      <c r="S137" s="833"/>
      <c r="T137" s="833"/>
      <c r="U137" s="833"/>
      <c r="V137" s="833"/>
      <c r="W137" s="833"/>
      <c r="X137" s="833"/>
    </row>
    <row r="138" spans="2:24" ht="30" customHeight="1">
      <c r="B138" s="820" t="s">
        <v>0</v>
      </c>
      <c r="C138" s="820"/>
      <c r="D138" s="820"/>
      <c r="E138" s="820"/>
      <c r="F138" s="820"/>
      <c r="G138" s="820"/>
      <c r="H138" s="820"/>
      <c r="I138" s="820"/>
      <c r="J138" s="820"/>
      <c r="K138" s="820"/>
      <c r="L138" s="820"/>
      <c r="M138" s="820"/>
      <c r="N138" s="820"/>
      <c r="O138" s="820"/>
      <c r="P138" s="820"/>
      <c r="Q138" s="820"/>
      <c r="R138" s="820"/>
      <c r="S138" s="820"/>
      <c r="T138" s="820"/>
      <c r="U138" s="820"/>
      <c r="V138" s="820"/>
      <c r="W138" s="820"/>
      <c r="X138" s="820"/>
    </row>
    <row r="139" spans="2:24" ht="30" customHeight="1" thickBot="1">
      <c r="B139" s="821" t="s">
        <v>345</v>
      </c>
      <c r="C139" s="821"/>
      <c r="D139" s="821"/>
      <c r="E139" s="821"/>
      <c r="F139" s="821"/>
      <c r="G139" s="821"/>
      <c r="H139" s="821"/>
      <c r="I139" s="821"/>
      <c r="J139" s="821"/>
      <c r="K139" s="821"/>
      <c r="L139" s="821"/>
      <c r="M139" s="821"/>
      <c r="N139" s="821"/>
      <c r="O139" s="821"/>
      <c r="P139" s="821"/>
      <c r="Q139" s="821"/>
      <c r="R139" s="821"/>
      <c r="S139" s="821"/>
      <c r="T139" s="821"/>
      <c r="U139" s="821"/>
      <c r="V139" s="821"/>
      <c r="W139" s="821"/>
      <c r="X139" s="821"/>
    </row>
    <row r="140" spans="2:24" ht="30" customHeight="1" thickBot="1">
      <c r="B140" s="831" t="s">
        <v>16</v>
      </c>
      <c r="C140" s="832"/>
      <c r="D140" s="814" t="s">
        <v>18</v>
      </c>
      <c r="E140" s="815"/>
      <c r="F140" s="815"/>
      <c r="G140" s="815"/>
      <c r="H140" s="815"/>
      <c r="I140" s="815"/>
      <c r="J140" s="815"/>
      <c r="K140" s="815"/>
      <c r="L140" s="815"/>
      <c r="M140" s="815"/>
      <c r="N140" s="815"/>
      <c r="O140" s="815"/>
      <c r="P140" s="815"/>
      <c r="Q140" s="815"/>
      <c r="R140" s="816"/>
      <c r="S140" s="825" t="s">
        <v>19</v>
      </c>
      <c r="T140" s="826"/>
      <c r="U140" s="827"/>
      <c r="V140" s="822" t="s">
        <v>22</v>
      </c>
      <c r="W140" s="823"/>
      <c r="X140" s="824"/>
    </row>
    <row r="141" spans="2:24" ht="30" customHeight="1" thickBot="1">
      <c r="B141" s="496" t="s">
        <v>17</v>
      </c>
      <c r="C141" s="497"/>
      <c r="D141" s="814" t="s">
        <v>27</v>
      </c>
      <c r="E141" s="815"/>
      <c r="F141" s="816"/>
      <c r="G141" s="814" t="s">
        <v>26</v>
      </c>
      <c r="H141" s="815"/>
      <c r="I141" s="816"/>
      <c r="J141" s="814" t="s">
        <v>228</v>
      </c>
      <c r="K141" s="815"/>
      <c r="L141" s="816"/>
      <c r="M141" s="814" t="s">
        <v>227</v>
      </c>
      <c r="N141" s="815"/>
      <c r="O141" s="816"/>
      <c r="P141" s="814" t="s">
        <v>20</v>
      </c>
      <c r="Q141" s="815"/>
      <c r="R141" s="816"/>
      <c r="S141" s="828"/>
      <c r="T141" s="829"/>
      <c r="U141" s="830"/>
      <c r="V141" s="817" t="s">
        <v>20</v>
      </c>
      <c r="W141" s="818"/>
      <c r="X141" s="819"/>
    </row>
    <row r="142" spans="2:24" ht="30" customHeight="1" thickBot="1">
      <c r="B142" s="498"/>
      <c r="C142" s="499" t="s">
        <v>21</v>
      </c>
      <c r="D142" s="500" t="s">
        <v>5</v>
      </c>
      <c r="E142" s="501" t="s">
        <v>6</v>
      </c>
      <c r="F142" s="502" t="s">
        <v>7</v>
      </c>
      <c r="G142" s="503" t="s">
        <v>5</v>
      </c>
      <c r="H142" s="504" t="s">
        <v>6</v>
      </c>
      <c r="I142" s="502" t="s">
        <v>7</v>
      </c>
      <c r="J142" s="505" t="s">
        <v>5</v>
      </c>
      <c r="K142" s="506" t="s">
        <v>6</v>
      </c>
      <c r="L142" s="507" t="s">
        <v>7</v>
      </c>
      <c r="M142" s="503" t="s">
        <v>5</v>
      </c>
      <c r="N142" s="504" t="s">
        <v>6</v>
      </c>
      <c r="O142" s="502" t="s">
        <v>7</v>
      </c>
      <c r="P142" s="499" t="s">
        <v>5</v>
      </c>
      <c r="Q142" s="501" t="s">
        <v>6</v>
      </c>
      <c r="R142" s="502" t="s">
        <v>7</v>
      </c>
      <c r="S142" s="499" t="s">
        <v>5</v>
      </c>
      <c r="T142" s="501" t="s">
        <v>6</v>
      </c>
      <c r="U142" s="502" t="s">
        <v>7</v>
      </c>
      <c r="V142" s="500" t="s">
        <v>5</v>
      </c>
      <c r="W142" s="501" t="s">
        <v>6</v>
      </c>
      <c r="X142" s="508" t="s">
        <v>7</v>
      </c>
    </row>
    <row r="143" spans="2:24" ht="29.25" customHeight="1">
      <c r="B143" s="275"/>
      <c r="C143" s="458" t="s">
        <v>303</v>
      </c>
      <c r="D143" s="446">
        <v>2</v>
      </c>
      <c r="E143" s="447">
        <v>1</v>
      </c>
      <c r="F143" s="459">
        <f>SUM(D143:E143)</f>
        <v>3</v>
      </c>
      <c r="G143" s="303"/>
      <c r="H143" s="317"/>
      <c r="I143" s="364"/>
      <c r="J143" s="363"/>
      <c r="K143" s="317"/>
      <c r="L143" s="364"/>
      <c r="M143" s="363"/>
      <c r="N143" s="317"/>
      <c r="O143" s="364"/>
      <c r="P143" s="454">
        <f>+D143+G143+J143+M143</f>
        <v>2</v>
      </c>
      <c r="Q143" s="454">
        <f>+E143+H143+K143+N143</f>
        <v>1</v>
      </c>
      <c r="R143" s="460">
        <f>+P143+Q143</f>
        <v>3</v>
      </c>
      <c r="S143" s="363"/>
      <c r="T143" s="317"/>
      <c r="U143" s="364"/>
      <c r="V143" s="436">
        <f>+P143+S143</f>
        <v>2</v>
      </c>
      <c r="W143" s="704">
        <f>+Q143+T143</f>
        <v>1</v>
      </c>
      <c r="X143" s="364">
        <f>V143+W143</f>
        <v>3</v>
      </c>
    </row>
    <row r="144" spans="2:24" ht="29.25" customHeight="1">
      <c r="B144" s="273" t="s">
        <v>186</v>
      </c>
      <c r="C144" s="458" t="s">
        <v>304</v>
      </c>
      <c r="D144" s="449">
        <v>1</v>
      </c>
      <c r="E144" s="453">
        <v>2</v>
      </c>
      <c r="F144" s="459">
        <f aca="true" t="shared" si="26" ref="F144:F159">SUM(D144:E144)</f>
        <v>3</v>
      </c>
      <c r="G144" s="303"/>
      <c r="H144" s="317"/>
      <c r="I144" s="364"/>
      <c r="J144" s="363"/>
      <c r="K144" s="317"/>
      <c r="L144" s="364"/>
      <c r="M144" s="363"/>
      <c r="N144" s="317"/>
      <c r="O144" s="364"/>
      <c r="P144" s="454">
        <f aca="true" t="shared" si="27" ref="P144:Q159">+D144+G144+J144+M144</f>
        <v>1</v>
      </c>
      <c r="Q144" s="454">
        <f t="shared" si="27"/>
        <v>2</v>
      </c>
      <c r="R144" s="460">
        <f aca="true" t="shared" si="28" ref="R144:R159">+P144+Q144</f>
        <v>3</v>
      </c>
      <c r="S144" s="449"/>
      <c r="T144" s="450">
        <v>3</v>
      </c>
      <c r="U144" s="364">
        <f>+S144+T144</f>
        <v>3</v>
      </c>
      <c r="V144" s="289">
        <f aca="true" t="shared" si="29" ref="V144:W159">+P144+S144</f>
        <v>1</v>
      </c>
      <c r="W144" s="704">
        <f t="shared" si="29"/>
        <v>5</v>
      </c>
      <c r="X144" s="364">
        <f aca="true" t="shared" si="30" ref="X144:X159">V144+W144</f>
        <v>6</v>
      </c>
    </row>
    <row r="145" spans="2:24" ht="29.25" customHeight="1">
      <c r="B145" s="273"/>
      <c r="C145" s="458" t="s">
        <v>305</v>
      </c>
      <c r="D145" s="303"/>
      <c r="E145" s="453">
        <v>3</v>
      </c>
      <c r="F145" s="459">
        <f t="shared" si="26"/>
        <v>3</v>
      </c>
      <c r="G145" s="303"/>
      <c r="H145" s="317"/>
      <c r="I145" s="364"/>
      <c r="J145" s="363"/>
      <c r="K145" s="317"/>
      <c r="L145" s="364"/>
      <c r="M145" s="363"/>
      <c r="N145" s="317"/>
      <c r="O145" s="364"/>
      <c r="P145" s="454"/>
      <c r="Q145" s="454">
        <f t="shared" si="27"/>
        <v>3</v>
      </c>
      <c r="R145" s="460">
        <f t="shared" si="28"/>
        <v>3</v>
      </c>
      <c r="S145" s="363"/>
      <c r="T145" s="317"/>
      <c r="U145" s="364"/>
      <c r="V145" s="289"/>
      <c r="W145" s="704">
        <f t="shared" si="29"/>
        <v>3</v>
      </c>
      <c r="X145" s="364">
        <f t="shared" si="30"/>
        <v>3</v>
      </c>
    </row>
    <row r="146" spans="2:24" ht="29.25" customHeight="1">
      <c r="B146" s="273"/>
      <c r="C146" s="458" t="s">
        <v>91</v>
      </c>
      <c r="D146" s="449"/>
      <c r="E146" s="453">
        <v>3</v>
      </c>
      <c r="F146" s="459">
        <f t="shared" si="26"/>
        <v>3</v>
      </c>
      <c r="G146" s="303"/>
      <c r="H146" s="317"/>
      <c r="I146" s="364"/>
      <c r="J146" s="363"/>
      <c r="K146" s="317"/>
      <c r="L146" s="364"/>
      <c r="M146" s="363"/>
      <c r="N146" s="317"/>
      <c r="O146" s="364"/>
      <c r="P146" s="454"/>
      <c r="Q146" s="454">
        <f t="shared" si="27"/>
        <v>3</v>
      </c>
      <c r="R146" s="460">
        <f t="shared" si="28"/>
        <v>3</v>
      </c>
      <c r="S146" s="449"/>
      <c r="T146" s="450"/>
      <c r="U146" s="364"/>
      <c r="V146" s="289"/>
      <c r="W146" s="704">
        <f t="shared" si="29"/>
        <v>3</v>
      </c>
      <c r="X146" s="364">
        <f t="shared" si="30"/>
        <v>3</v>
      </c>
    </row>
    <row r="147" spans="2:24" ht="29.25" customHeight="1">
      <c r="B147" s="273"/>
      <c r="C147" s="458" t="s">
        <v>306</v>
      </c>
      <c r="D147" s="449">
        <v>12</v>
      </c>
      <c r="E147" s="453">
        <v>18</v>
      </c>
      <c r="F147" s="459">
        <f t="shared" si="26"/>
        <v>30</v>
      </c>
      <c r="G147" s="303"/>
      <c r="H147" s="317"/>
      <c r="I147" s="364"/>
      <c r="J147" s="363"/>
      <c r="K147" s="317"/>
      <c r="L147" s="364"/>
      <c r="M147" s="363"/>
      <c r="N147" s="317"/>
      <c r="O147" s="364"/>
      <c r="P147" s="454">
        <f t="shared" si="27"/>
        <v>12</v>
      </c>
      <c r="Q147" s="454">
        <f t="shared" si="27"/>
        <v>18</v>
      </c>
      <c r="R147" s="460">
        <f t="shared" si="28"/>
        <v>30</v>
      </c>
      <c r="S147" s="449"/>
      <c r="T147" s="450">
        <v>2</v>
      </c>
      <c r="U147" s="364">
        <f>+S147+T147</f>
        <v>2</v>
      </c>
      <c r="V147" s="289">
        <f t="shared" si="29"/>
        <v>12</v>
      </c>
      <c r="W147" s="704">
        <f t="shared" si="29"/>
        <v>20</v>
      </c>
      <c r="X147" s="364">
        <f t="shared" si="30"/>
        <v>32</v>
      </c>
    </row>
    <row r="148" spans="2:24" ht="29.25" customHeight="1">
      <c r="B148" s="273"/>
      <c r="C148" s="458" t="s">
        <v>307</v>
      </c>
      <c r="D148" s="449">
        <v>1</v>
      </c>
      <c r="E148" s="453">
        <v>1</v>
      </c>
      <c r="F148" s="459">
        <f t="shared" si="26"/>
        <v>2</v>
      </c>
      <c r="G148" s="303"/>
      <c r="H148" s="317"/>
      <c r="I148" s="364"/>
      <c r="J148" s="363"/>
      <c r="K148" s="317"/>
      <c r="L148" s="364"/>
      <c r="M148" s="363"/>
      <c r="N148" s="317"/>
      <c r="O148" s="364"/>
      <c r="P148" s="454">
        <f t="shared" si="27"/>
        <v>1</v>
      </c>
      <c r="Q148" s="454">
        <f t="shared" si="27"/>
        <v>1</v>
      </c>
      <c r="R148" s="460">
        <f t="shared" si="28"/>
        <v>2</v>
      </c>
      <c r="S148" s="363"/>
      <c r="T148" s="317"/>
      <c r="U148" s="364"/>
      <c r="V148" s="289">
        <f t="shared" si="29"/>
        <v>1</v>
      </c>
      <c r="W148" s="704">
        <f t="shared" si="29"/>
        <v>1</v>
      </c>
      <c r="X148" s="364">
        <f t="shared" si="30"/>
        <v>2</v>
      </c>
    </row>
    <row r="149" spans="2:24" ht="29.25" customHeight="1">
      <c r="B149" s="273"/>
      <c r="C149" s="458" t="s">
        <v>308</v>
      </c>
      <c r="D149" s="449">
        <v>10</v>
      </c>
      <c r="E149" s="453">
        <v>1</v>
      </c>
      <c r="F149" s="459">
        <f t="shared" si="26"/>
        <v>11</v>
      </c>
      <c r="G149" s="303"/>
      <c r="H149" s="317"/>
      <c r="I149" s="364"/>
      <c r="J149" s="360">
        <v>7</v>
      </c>
      <c r="K149" s="361"/>
      <c r="L149" s="364">
        <f>+J149+K149</f>
        <v>7</v>
      </c>
      <c r="M149" s="360"/>
      <c r="N149" s="361"/>
      <c r="O149" s="364"/>
      <c r="P149" s="454">
        <f t="shared" si="27"/>
        <v>17</v>
      </c>
      <c r="Q149" s="454">
        <f t="shared" si="27"/>
        <v>1</v>
      </c>
      <c r="R149" s="460">
        <f t="shared" si="28"/>
        <v>18</v>
      </c>
      <c r="S149" s="449"/>
      <c r="T149" s="450"/>
      <c r="U149" s="364"/>
      <c r="V149" s="289">
        <f t="shared" si="29"/>
        <v>17</v>
      </c>
      <c r="W149" s="704">
        <f t="shared" si="29"/>
        <v>1</v>
      </c>
      <c r="X149" s="364">
        <f t="shared" si="30"/>
        <v>18</v>
      </c>
    </row>
    <row r="150" spans="2:24" ht="29.25" customHeight="1">
      <c r="B150" s="273"/>
      <c r="C150" s="513" t="s">
        <v>309</v>
      </c>
      <c r="D150" s="461"/>
      <c r="E150" s="462"/>
      <c r="F150" s="459"/>
      <c r="G150" s="303"/>
      <c r="H150" s="317"/>
      <c r="I150" s="364"/>
      <c r="J150" s="360">
        <v>1</v>
      </c>
      <c r="K150" s="361"/>
      <c r="L150" s="364">
        <f>+J150+K150</f>
        <v>1</v>
      </c>
      <c r="M150" s="360"/>
      <c r="N150" s="361"/>
      <c r="O150" s="364"/>
      <c r="P150" s="454">
        <f t="shared" si="27"/>
        <v>1</v>
      </c>
      <c r="Q150" s="454"/>
      <c r="R150" s="460">
        <f t="shared" si="28"/>
        <v>1</v>
      </c>
      <c r="S150" s="509"/>
      <c r="T150" s="510"/>
      <c r="U150" s="364"/>
      <c r="V150" s="289">
        <f t="shared" si="29"/>
        <v>1</v>
      </c>
      <c r="W150" s="704"/>
      <c r="X150" s="364">
        <f t="shared" si="30"/>
        <v>1</v>
      </c>
    </row>
    <row r="151" spans="2:24" ht="29.25" customHeight="1">
      <c r="B151" s="273" t="s">
        <v>140</v>
      </c>
      <c r="C151" s="463" t="s">
        <v>310</v>
      </c>
      <c r="D151" s="461">
        <v>3</v>
      </c>
      <c r="E151" s="462">
        <v>2</v>
      </c>
      <c r="F151" s="459">
        <f t="shared" si="26"/>
        <v>5</v>
      </c>
      <c r="G151" s="303"/>
      <c r="H151" s="317"/>
      <c r="I151" s="364"/>
      <c r="J151" s="360"/>
      <c r="K151" s="361"/>
      <c r="L151" s="364"/>
      <c r="M151" s="360"/>
      <c r="N151" s="361"/>
      <c r="O151" s="364"/>
      <c r="P151" s="454">
        <f t="shared" si="27"/>
        <v>3</v>
      </c>
      <c r="Q151" s="454">
        <f t="shared" si="27"/>
        <v>2</v>
      </c>
      <c r="R151" s="460">
        <f t="shared" si="28"/>
        <v>5</v>
      </c>
      <c r="S151" s="363"/>
      <c r="T151" s="317"/>
      <c r="U151" s="364"/>
      <c r="V151" s="289">
        <f t="shared" si="29"/>
        <v>3</v>
      </c>
      <c r="W151" s="704">
        <f t="shared" si="29"/>
        <v>2</v>
      </c>
      <c r="X151" s="364">
        <f t="shared" si="30"/>
        <v>5</v>
      </c>
    </row>
    <row r="152" spans="2:24" ht="29.25" customHeight="1">
      <c r="B152" s="273"/>
      <c r="C152" s="458" t="s">
        <v>311</v>
      </c>
      <c r="D152" s="449">
        <v>2</v>
      </c>
      <c r="E152" s="453"/>
      <c r="F152" s="459">
        <f t="shared" si="26"/>
        <v>2</v>
      </c>
      <c r="G152" s="303"/>
      <c r="H152" s="317"/>
      <c r="I152" s="364"/>
      <c r="J152" s="360"/>
      <c r="K152" s="361"/>
      <c r="L152" s="364"/>
      <c r="M152" s="360"/>
      <c r="N152" s="361"/>
      <c r="O152" s="364"/>
      <c r="P152" s="454">
        <f t="shared" si="27"/>
        <v>2</v>
      </c>
      <c r="Q152" s="454"/>
      <c r="R152" s="460">
        <f t="shared" si="28"/>
        <v>2</v>
      </c>
      <c r="S152" s="449">
        <v>3</v>
      </c>
      <c r="T152" s="317"/>
      <c r="U152" s="364">
        <f>+S152+T152</f>
        <v>3</v>
      </c>
      <c r="V152" s="289">
        <f t="shared" si="29"/>
        <v>5</v>
      </c>
      <c r="W152" s="704"/>
      <c r="X152" s="364">
        <f t="shared" si="30"/>
        <v>5</v>
      </c>
    </row>
    <row r="153" spans="2:24" ht="29.25" customHeight="1">
      <c r="B153" s="273"/>
      <c r="C153" s="458" t="s">
        <v>312</v>
      </c>
      <c r="D153" s="449">
        <v>1</v>
      </c>
      <c r="E153" s="305"/>
      <c r="F153" s="459">
        <f t="shared" si="26"/>
        <v>1</v>
      </c>
      <c r="G153" s="303"/>
      <c r="H153" s="317"/>
      <c r="I153" s="364"/>
      <c r="J153" s="360"/>
      <c r="K153" s="361"/>
      <c r="L153" s="364"/>
      <c r="M153" s="360"/>
      <c r="N153" s="361"/>
      <c r="O153" s="364"/>
      <c r="P153" s="454">
        <f t="shared" si="27"/>
        <v>1</v>
      </c>
      <c r="Q153" s="454"/>
      <c r="R153" s="460">
        <f t="shared" si="28"/>
        <v>1</v>
      </c>
      <c r="S153" s="363"/>
      <c r="T153" s="317"/>
      <c r="U153" s="364"/>
      <c r="V153" s="289">
        <f t="shared" si="29"/>
        <v>1</v>
      </c>
      <c r="W153" s="704"/>
      <c r="X153" s="364">
        <f t="shared" si="30"/>
        <v>1</v>
      </c>
    </row>
    <row r="154" spans="2:24" ht="29.25" customHeight="1">
      <c r="B154" s="274"/>
      <c r="C154" s="458" t="s">
        <v>313</v>
      </c>
      <c r="D154" s="449">
        <v>7</v>
      </c>
      <c r="E154" s="453">
        <v>2</v>
      </c>
      <c r="F154" s="459">
        <f t="shared" si="26"/>
        <v>9</v>
      </c>
      <c r="G154" s="303"/>
      <c r="H154" s="317"/>
      <c r="I154" s="364"/>
      <c r="J154" s="360"/>
      <c r="K154" s="361"/>
      <c r="L154" s="364"/>
      <c r="M154" s="360"/>
      <c r="N154" s="361"/>
      <c r="O154" s="364"/>
      <c r="P154" s="454">
        <f t="shared" si="27"/>
        <v>7</v>
      </c>
      <c r="Q154" s="454">
        <f t="shared" si="27"/>
        <v>2</v>
      </c>
      <c r="R154" s="460">
        <f t="shared" si="28"/>
        <v>9</v>
      </c>
      <c r="S154" s="363"/>
      <c r="T154" s="317"/>
      <c r="U154" s="364"/>
      <c r="V154" s="289">
        <f t="shared" si="29"/>
        <v>7</v>
      </c>
      <c r="W154" s="704">
        <f t="shared" si="29"/>
        <v>2</v>
      </c>
      <c r="X154" s="364">
        <f t="shared" si="30"/>
        <v>9</v>
      </c>
    </row>
    <row r="155" spans="2:24" ht="29.25" customHeight="1">
      <c r="B155" s="273"/>
      <c r="C155" s="458" t="s">
        <v>314</v>
      </c>
      <c r="D155" s="449">
        <v>10</v>
      </c>
      <c r="E155" s="453"/>
      <c r="F155" s="459">
        <f t="shared" si="26"/>
        <v>10</v>
      </c>
      <c r="G155" s="303"/>
      <c r="H155" s="317"/>
      <c r="I155" s="364"/>
      <c r="J155" s="363">
        <v>1</v>
      </c>
      <c r="K155" s="317">
        <v>1</v>
      </c>
      <c r="L155" s="364">
        <f>+J155+K155</f>
        <v>2</v>
      </c>
      <c r="M155" s="360"/>
      <c r="N155" s="361"/>
      <c r="O155" s="364"/>
      <c r="P155" s="454">
        <f t="shared" si="27"/>
        <v>11</v>
      </c>
      <c r="Q155" s="454">
        <f t="shared" si="27"/>
        <v>1</v>
      </c>
      <c r="R155" s="460">
        <f t="shared" si="28"/>
        <v>12</v>
      </c>
      <c r="S155" s="363"/>
      <c r="T155" s="317"/>
      <c r="U155" s="364"/>
      <c r="V155" s="289">
        <f t="shared" si="29"/>
        <v>11</v>
      </c>
      <c r="W155" s="704">
        <f t="shared" si="29"/>
        <v>1</v>
      </c>
      <c r="X155" s="364">
        <f t="shared" si="30"/>
        <v>12</v>
      </c>
    </row>
    <row r="156" spans="2:24" ht="29.25" customHeight="1">
      <c r="B156" s="273"/>
      <c r="C156" s="458" t="s">
        <v>315</v>
      </c>
      <c r="D156" s="449">
        <v>3</v>
      </c>
      <c r="E156" s="453"/>
      <c r="F156" s="459">
        <f t="shared" si="26"/>
        <v>3</v>
      </c>
      <c r="G156" s="303"/>
      <c r="H156" s="317"/>
      <c r="I156" s="364"/>
      <c r="J156" s="363"/>
      <c r="K156" s="317"/>
      <c r="L156" s="364"/>
      <c r="M156" s="363"/>
      <c r="N156" s="317"/>
      <c r="O156" s="364"/>
      <c r="P156" s="454">
        <f t="shared" si="27"/>
        <v>3</v>
      </c>
      <c r="Q156" s="454"/>
      <c r="R156" s="460">
        <f t="shared" si="28"/>
        <v>3</v>
      </c>
      <c r="S156" s="449">
        <v>1</v>
      </c>
      <c r="T156" s="450"/>
      <c r="U156" s="364">
        <f>+S156+T156</f>
        <v>1</v>
      </c>
      <c r="V156" s="289">
        <f t="shared" si="29"/>
        <v>4</v>
      </c>
      <c r="W156" s="704"/>
      <c r="X156" s="364">
        <f t="shared" si="30"/>
        <v>4</v>
      </c>
    </row>
    <row r="157" spans="2:24" ht="29.25" customHeight="1">
      <c r="B157" s="273" t="s">
        <v>145</v>
      </c>
      <c r="C157" s="458" t="s">
        <v>316</v>
      </c>
      <c r="D157" s="449">
        <v>5</v>
      </c>
      <c r="E157" s="453">
        <v>1</v>
      </c>
      <c r="F157" s="459">
        <f t="shared" si="26"/>
        <v>6</v>
      </c>
      <c r="G157" s="303"/>
      <c r="H157" s="317"/>
      <c r="I157" s="364"/>
      <c r="J157" s="363"/>
      <c r="K157" s="317"/>
      <c r="L157" s="364"/>
      <c r="M157" s="363"/>
      <c r="N157" s="317"/>
      <c r="O157" s="364"/>
      <c r="P157" s="454">
        <f t="shared" si="27"/>
        <v>5</v>
      </c>
      <c r="Q157" s="454">
        <f t="shared" si="27"/>
        <v>1</v>
      </c>
      <c r="R157" s="460">
        <f t="shared" si="28"/>
        <v>6</v>
      </c>
      <c r="S157" s="449"/>
      <c r="T157" s="450"/>
      <c r="U157" s="364"/>
      <c r="V157" s="289">
        <f t="shared" si="29"/>
        <v>5</v>
      </c>
      <c r="W157" s="704">
        <f t="shared" si="29"/>
        <v>1</v>
      </c>
      <c r="X157" s="364">
        <f t="shared" si="30"/>
        <v>6</v>
      </c>
    </row>
    <row r="158" spans="2:24" ht="29.25" customHeight="1">
      <c r="B158" s="273"/>
      <c r="C158" s="458" t="s">
        <v>317</v>
      </c>
      <c r="D158" s="449">
        <v>3</v>
      </c>
      <c r="E158" s="453">
        <v>6</v>
      </c>
      <c r="F158" s="459">
        <f t="shared" si="26"/>
        <v>9</v>
      </c>
      <c r="G158" s="303">
        <v>24</v>
      </c>
      <c r="H158" s="317">
        <v>13</v>
      </c>
      <c r="I158" s="364">
        <f>+G158+H158</f>
        <v>37</v>
      </c>
      <c r="J158" s="631">
        <v>1</v>
      </c>
      <c r="K158" s="287"/>
      <c r="L158" s="364">
        <f>+J158+K158</f>
        <v>1</v>
      </c>
      <c r="M158" s="360"/>
      <c r="N158" s="287"/>
      <c r="O158" s="364"/>
      <c r="P158" s="454">
        <f t="shared" si="27"/>
        <v>28</v>
      </c>
      <c r="Q158" s="454">
        <f t="shared" si="27"/>
        <v>19</v>
      </c>
      <c r="R158" s="460">
        <f t="shared" si="28"/>
        <v>47</v>
      </c>
      <c r="S158" s="449"/>
      <c r="T158" s="317"/>
      <c r="U158" s="364"/>
      <c r="V158" s="289">
        <f t="shared" si="29"/>
        <v>28</v>
      </c>
      <c r="W158" s="704">
        <f t="shared" si="29"/>
        <v>19</v>
      </c>
      <c r="X158" s="364">
        <f t="shared" si="30"/>
        <v>47</v>
      </c>
    </row>
    <row r="159" spans="2:24" ht="29.25" customHeight="1" thickBot="1">
      <c r="B159" s="273"/>
      <c r="C159" s="458" t="s">
        <v>318</v>
      </c>
      <c r="D159" s="449">
        <v>5</v>
      </c>
      <c r="E159" s="453"/>
      <c r="F159" s="459">
        <f t="shared" si="26"/>
        <v>5</v>
      </c>
      <c r="G159" s="511"/>
      <c r="H159" s="512"/>
      <c r="I159" s="364"/>
      <c r="J159" s="363"/>
      <c r="K159" s="317"/>
      <c r="L159" s="364"/>
      <c r="M159" s="363"/>
      <c r="N159" s="317"/>
      <c r="O159" s="364"/>
      <c r="P159" s="454">
        <f t="shared" si="27"/>
        <v>5</v>
      </c>
      <c r="Q159" s="454"/>
      <c r="R159" s="460">
        <f t="shared" si="28"/>
        <v>5</v>
      </c>
      <c r="S159" s="449"/>
      <c r="T159" s="450"/>
      <c r="U159" s="364"/>
      <c r="V159" s="289">
        <f t="shared" si="29"/>
        <v>5</v>
      </c>
      <c r="W159" s="704"/>
      <c r="X159" s="364">
        <f t="shared" si="30"/>
        <v>5</v>
      </c>
    </row>
    <row r="160" spans="2:24" ht="29.25" customHeight="1" thickBot="1">
      <c r="B160" s="277"/>
      <c r="C160" s="153" t="s">
        <v>20</v>
      </c>
      <c r="D160" s="705">
        <f>SUM(D115:D159)</f>
        <v>87</v>
      </c>
      <c r="E160" s="705">
        <f aca="true" t="shared" si="31" ref="E160:X160">SUM(E115:E159)</f>
        <v>53</v>
      </c>
      <c r="F160" s="705">
        <f t="shared" si="31"/>
        <v>140</v>
      </c>
      <c r="G160" s="705">
        <f t="shared" si="31"/>
        <v>24</v>
      </c>
      <c r="H160" s="705">
        <f t="shared" si="31"/>
        <v>13</v>
      </c>
      <c r="I160" s="705">
        <f t="shared" si="31"/>
        <v>37</v>
      </c>
      <c r="J160" s="705">
        <f t="shared" si="31"/>
        <v>10</v>
      </c>
      <c r="K160" s="705">
        <f t="shared" si="31"/>
        <v>1</v>
      </c>
      <c r="L160" s="705">
        <f t="shared" si="31"/>
        <v>11</v>
      </c>
      <c r="M160" s="705"/>
      <c r="N160" s="705"/>
      <c r="O160" s="705"/>
      <c r="P160" s="705">
        <f t="shared" si="31"/>
        <v>121</v>
      </c>
      <c r="Q160" s="705">
        <f t="shared" si="31"/>
        <v>67</v>
      </c>
      <c r="R160" s="705">
        <f t="shared" si="31"/>
        <v>188</v>
      </c>
      <c r="S160" s="705">
        <f t="shared" si="31"/>
        <v>12</v>
      </c>
      <c r="T160" s="705">
        <f t="shared" si="31"/>
        <v>16</v>
      </c>
      <c r="U160" s="705">
        <f t="shared" si="31"/>
        <v>28</v>
      </c>
      <c r="V160" s="705">
        <f t="shared" si="31"/>
        <v>133</v>
      </c>
      <c r="W160" s="705">
        <f t="shared" si="31"/>
        <v>83</v>
      </c>
      <c r="X160" s="706">
        <f t="shared" si="31"/>
        <v>216</v>
      </c>
    </row>
    <row r="161" spans="2:24" ht="29.25" customHeight="1">
      <c r="B161" s="272"/>
      <c r="C161" s="310" t="s">
        <v>237</v>
      </c>
      <c r="D161" s="436"/>
      <c r="E161" s="286">
        <v>5</v>
      </c>
      <c r="F161" s="435">
        <f>SUM(D161:E161)</f>
        <v>5</v>
      </c>
      <c r="G161" s="516"/>
      <c r="H161" s="707"/>
      <c r="I161" s="708"/>
      <c r="J161" s="516"/>
      <c r="K161" s="707"/>
      <c r="L161" s="708"/>
      <c r="M161" s="516"/>
      <c r="N161" s="707"/>
      <c r="O161" s="708"/>
      <c r="P161" s="709"/>
      <c r="Q161" s="709">
        <f aca="true" t="shared" si="32" ref="P161:Q163">+E161+H161+K161+N161</f>
        <v>5</v>
      </c>
      <c r="R161" s="435">
        <f>SUM(P161:Q161)</f>
        <v>5</v>
      </c>
      <c r="S161" s="516"/>
      <c r="T161" s="707"/>
      <c r="U161" s="708"/>
      <c r="V161" s="437"/>
      <c r="W161" s="437">
        <f aca="true" t="shared" si="33" ref="V161:W163">+Q161+T161</f>
        <v>5</v>
      </c>
      <c r="X161" s="435">
        <f>SUM(V161:W161)</f>
        <v>5</v>
      </c>
    </row>
    <row r="162" spans="2:24" ht="29.25" customHeight="1">
      <c r="B162" s="273" t="s">
        <v>236</v>
      </c>
      <c r="C162" s="278" t="s">
        <v>346</v>
      </c>
      <c r="D162" s="289"/>
      <c r="E162" s="287">
        <v>2</v>
      </c>
      <c r="F162" s="364">
        <f>SUM(D162:E162)</f>
        <v>2</v>
      </c>
      <c r="G162" s="516"/>
      <c r="H162" s="707"/>
      <c r="I162" s="708"/>
      <c r="J162" s="516"/>
      <c r="K162" s="707"/>
      <c r="L162" s="708"/>
      <c r="M162" s="516"/>
      <c r="N162" s="707"/>
      <c r="O162" s="708"/>
      <c r="P162" s="710"/>
      <c r="Q162" s="710">
        <f t="shared" si="32"/>
        <v>2</v>
      </c>
      <c r="R162" s="364">
        <f>SUM(P162:Q162)</f>
        <v>2</v>
      </c>
      <c r="S162" s="516"/>
      <c r="T162" s="707"/>
      <c r="U162" s="708"/>
      <c r="V162" s="288"/>
      <c r="W162" s="288">
        <f t="shared" si="33"/>
        <v>2</v>
      </c>
      <c r="X162" s="364">
        <f>SUM(V162:W162)</f>
        <v>2</v>
      </c>
    </row>
    <row r="163" spans="2:24" ht="29.25" customHeight="1" thickBot="1">
      <c r="B163" s="273" t="s">
        <v>145</v>
      </c>
      <c r="C163" s="279" t="s">
        <v>276</v>
      </c>
      <c r="D163" s="441">
        <v>3</v>
      </c>
      <c r="E163" s="305">
        <v>2</v>
      </c>
      <c r="F163" s="364">
        <f>SUM(D163:E163)</f>
        <v>5</v>
      </c>
      <c r="G163" s="516"/>
      <c r="H163" s="707"/>
      <c r="I163" s="708"/>
      <c r="J163" s="516"/>
      <c r="K163" s="707"/>
      <c r="L163" s="708"/>
      <c r="M163" s="516"/>
      <c r="N163" s="707"/>
      <c r="O163" s="708"/>
      <c r="P163" s="710">
        <f t="shared" si="32"/>
        <v>3</v>
      </c>
      <c r="Q163" s="710">
        <f t="shared" si="32"/>
        <v>2</v>
      </c>
      <c r="R163" s="364">
        <f>SUM(P163:Q163)</f>
        <v>5</v>
      </c>
      <c r="S163" s="516"/>
      <c r="T163" s="707"/>
      <c r="U163" s="708"/>
      <c r="V163" s="288">
        <f t="shared" si="33"/>
        <v>3</v>
      </c>
      <c r="W163" s="288">
        <f t="shared" si="33"/>
        <v>2</v>
      </c>
      <c r="X163" s="364">
        <f>SUM(V163:W163)</f>
        <v>5</v>
      </c>
    </row>
    <row r="164" spans="2:25" ht="29.25" customHeight="1" thickBot="1">
      <c r="B164" s="309"/>
      <c r="C164" s="312" t="s">
        <v>20</v>
      </c>
      <c r="D164" s="455">
        <f>SUM(D161:D163)</f>
        <v>3</v>
      </c>
      <c r="E164" s="455">
        <f>SUM(E161:E163)</f>
        <v>9</v>
      </c>
      <c r="F164" s="456">
        <f>SUM(D164:E164)</f>
        <v>12</v>
      </c>
      <c r="G164" s="455"/>
      <c r="H164" s="455"/>
      <c r="I164" s="455"/>
      <c r="J164" s="456"/>
      <c r="K164" s="456"/>
      <c r="L164" s="455"/>
      <c r="M164" s="456"/>
      <c r="N164" s="456"/>
      <c r="O164" s="455"/>
      <c r="P164" s="456">
        <f>SUM(P161:P163)</f>
        <v>3</v>
      </c>
      <c r="Q164" s="456">
        <f>SUM(Q161:Q163)</f>
        <v>9</v>
      </c>
      <c r="R164" s="455">
        <f>SUM(P164:Q164)</f>
        <v>12</v>
      </c>
      <c r="S164" s="455"/>
      <c r="T164" s="455"/>
      <c r="U164" s="455"/>
      <c r="V164" s="455">
        <f>SUM(V161:V163)</f>
        <v>3</v>
      </c>
      <c r="W164" s="455">
        <f>SUM(W161:W163)</f>
        <v>9</v>
      </c>
      <c r="X164" s="455">
        <f>SUM(X161:X163)</f>
        <v>12</v>
      </c>
      <c r="Y164" s="148"/>
    </row>
    <row r="165" spans="2:25" ht="29.25" customHeight="1" thickBot="1" thickTop="1">
      <c r="B165" s="806" t="s">
        <v>193</v>
      </c>
      <c r="C165" s="807"/>
      <c r="D165" s="311">
        <f>+D35+D72+D107+D160+D164</f>
        <v>489</v>
      </c>
      <c r="E165" s="311">
        <f aca="true" t="shared" si="34" ref="E165:X165">+E35+E72+E107+E160+E164</f>
        <v>399</v>
      </c>
      <c r="F165" s="311">
        <f t="shared" si="34"/>
        <v>888</v>
      </c>
      <c r="G165" s="311">
        <f t="shared" si="34"/>
        <v>86</v>
      </c>
      <c r="H165" s="311">
        <f t="shared" si="34"/>
        <v>66</v>
      </c>
      <c r="I165" s="311">
        <f t="shared" si="34"/>
        <v>152</v>
      </c>
      <c r="J165" s="311">
        <f t="shared" si="34"/>
        <v>10</v>
      </c>
      <c r="K165" s="311">
        <f t="shared" si="34"/>
        <v>1</v>
      </c>
      <c r="L165" s="311">
        <f t="shared" si="34"/>
        <v>11</v>
      </c>
      <c r="M165" s="311">
        <f t="shared" si="34"/>
        <v>31</v>
      </c>
      <c r="N165" s="311">
        <f t="shared" si="34"/>
        <v>45</v>
      </c>
      <c r="O165" s="311">
        <f t="shared" si="34"/>
        <v>76</v>
      </c>
      <c r="P165" s="311">
        <f t="shared" si="34"/>
        <v>616</v>
      </c>
      <c r="Q165" s="311">
        <f t="shared" si="34"/>
        <v>511</v>
      </c>
      <c r="R165" s="311">
        <f t="shared" si="34"/>
        <v>1127</v>
      </c>
      <c r="S165" s="311">
        <f t="shared" si="34"/>
        <v>68</v>
      </c>
      <c r="T165" s="311">
        <f t="shared" si="34"/>
        <v>59</v>
      </c>
      <c r="U165" s="311">
        <f t="shared" si="34"/>
        <v>127</v>
      </c>
      <c r="V165" s="311">
        <f t="shared" si="34"/>
        <v>684</v>
      </c>
      <c r="W165" s="311">
        <f t="shared" si="34"/>
        <v>570</v>
      </c>
      <c r="X165" s="311">
        <f t="shared" si="34"/>
        <v>1254</v>
      </c>
      <c r="Y165" s="148"/>
    </row>
    <row r="166" spans="2:25" ht="29.25" customHeight="1" thickTop="1">
      <c r="B166" s="808"/>
      <c r="C166" s="808"/>
      <c r="G166" s="4"/>
      <c r="H166" s="4"/>
      <c r="I166" s="4"/>
      <c r="J166" s="4"/>
      <c r="K166" s="4"/>
      <c r="L166" s="4"/>
      <c r="M166" s="4"/>
      <c r="N166" s="4"/>
      <c r="O166" s="4"/>
      <c r="Y166" s="148"/>
    </row>
    <row r="167" spans="2:25" s="148" customFormat="1" ht="29.25" customHeight="1">
      <c r="B167" s="808" t="s">
        <v>325</v>
      </c>
      <c r="C167" s="808"/>
      <c r="D167" s="808" t="s">
        <v>349</v>
      </c>
      <c r="E167" s="808"/>
      <c r="F167" s="808"/>
      <c r="G167" s="808"/>
      <c r="H167" s="808"/>
      <c r="I167" s="808"/>
      <c r="J167" s="808"/>
      <c r="K167" s="466"/>
      <c r="L167" s="466"/>
      <c r="M167" s="466"/>
      <c r="N167" s="466"/>
      <c r="O167" s="466"/>
      <c r="P167"/>
      <c r="Q167"/>
      <c r="R167"/>
      <c r="S167"/>
      <c r="T167"/>
      <c r="U167"/>
      <c r="V167"/>
      <c r="W167"/>
      <c r="X167"/>
      <c r="Y167"/>
    </row>
    <row r="168" spans="2:25" s="148" customFormat="1" ht="29.2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2:25" s="148" customFormat="1" ht="15" customHeight="1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1" ht="25.5" customHeight="1"/>
    <row r="173" ht="15" customHeight="1"/>
  </sheetData>
  <sheetProtection/>
  <mergeCells count="75">
    <mergeCell ref="M141:O141"/>
    <mergeCell ref="J141:L141"/>
    <mergeCell ref="G141:I141"/>
    <mergeCell ref="D141:F141"/>
    <mergeCell ref="B137:X137"/>
    <mergeCell ref="M113:O113"/>
    <mergeCell ref="P113:R113"/>
    <mergeCell ref="V113:X113"/>
    <mergeCell ref="J113:L113"/>
    <mergeCell ref="B167:C167"/>
    <mergeCell ref="D167:J167"/>
    <mergeCell ref="P141:R141"/>
    <mergeCell ref="V141:X141"/>
    <mergeCell ref="B138:X138"/>
    <mergeCell ref="B139:X139"/>
    <mergeCell ref="V140:X140"/>
    <mergeCell ref="S140:U141"/>
    <mergeCell ref="D140:R140"/>
    <mergeCell ref="B140:C140"/>
    <mergeCell ref="G41:I41"/>
    <mergeCell ref="J41:L41"/>
    <mergeCell ref="D40:R40"/>
    <mergeCell ref="S40:U41"/>
    <mergeCell ref="V40:X40"/>
    <mergeCell ref="P41:R41"/>
    <mergeCell ref="V41:X41"/>
    <mergeCell ref="C28:X28"/>
    <mergeCell ref="M77:O77"/>
    <mergeCell ref="D112:R112"/>
    <mergeCell ref="S112:U113"/>
    <mergeCell ref="V112:X112"/>
    <mergeCell ref="G113:I113"/>
    <mergeCell ref="D77:F77"/>
    <mergeCell ref="D113:F113"/>
    <mergeCell ref="B111:X111"/>
    <mergeCell ref="B110:X110"/>
    <mergeCell ref="C31:X31"/>
    <mergeCell ref="B75:X75"/>
    <mergeCell ref="B76:C76"/>
    <mergeCell ref="D76:R76"/>
    <mergeCell ref="S76:U77"/>
    <mergeCell ref="M41:O41"/>
    <mergeCell ref="C37:Y37"/>
    <mergeCell ref="C38:Y38"/>
    <mergeCell ref="C39:Y39"/>
    <mergeCell ref="D41:F41"/>
    <mergeCell ref="B165:C165"/>
    <mergeCell ref="B166:C166"/>
    <mergeCell ref="B73:X73"/>
    <mergeCell ref="B74:X74"/>
    <mergeCell ref="P77:R77"/>
    <mergeCell ref="V77:X77"/>
    <mergeCell ref="B109:X109"/>
    <mergeCell ref="G77:I77"/>
    <mergeCell ref="J77:L77"/>
    <mergeCell ref="B112:C112"/>
    <mergeCell ref="C33:X33"/>
    <mergeCell ref="C7:X7"/>
    <mergeCell ref="V76:X76"/>
    <mergeCell ref="J5:L5"/>
    <mergeCell ref="M5:O5"/>
    <mergeCell ref="G5:I5"/>
    <mergeCell ref="C13:X13"/>
    <mergeCell ref="C18:X18"/>
    <mergeCell ref="C21:X21"/>
    <mergeCell ref="C26:X26"/>
    <mergeCell ref="B1:X1"/>
    <mergeCell ref="B2:X2"/>
    <mergeCell ref="B3:X3"/>
    <mergeCell ref="V4:X4"/>
    <mergeCell ref="S4:U5"/>
    <mergeCell ref="V5:X5"/>
    <mergeCell ref="P5:R5"/>
    <mergeCell ref="D4:R4"/>
    <mergeCell ref="D5:F5"/>
  </mergeCells>
  <conditionalFormatting sqref="D27:X27 D43:X71 D143:X160 F162:X163 D161:E163">
    <cfRule type="containsBlanks" priority="71" dxfId="0" stopIfTrue="1">
      <formula>LEN(TRIM(D27))=0</formula>
    </cfRule>
  </conditionalFormatting>
  <conditionalFormatting sqref="D165:X165">
    <cfRule type="containsBlanks" priority="61" dxfId="0" stopIfTrue="1">
      <formula>LEN(TRIM(D165))=0</formula>
    </cfRule>
  </conditionalFormatting>
  <conditionalFormatting sqref="G35:L35">
    <cfRule type="containsBlanks" priority="43" dxfId="0" stopIfTrue="1">
      <formula>LEN(TRIM(G35))=0</formula>
    </cfRule>
  </conditionalFormatting>
  <conditionalFormatting sqref="D19:X20">
    <cfRule type="containsBlanks" priority="22" dxfId="0" stopIfTrue="1">
      <formula>LEN(TRIM(D19))=0</formula>
    </cfRule>
  </conditionalFormatting>
  <conditionalFormatting sqref="D22:X25">
    <cfRule type="containsBlanks" priority="21" dxfId="0" stopIfTrue="1">
      <formula>LEN(TRIM(D22))=0</formula>
    </cfRule>
  </conditionalFormatting>
  <conditionalFormatting sqref="D34:X34">
    <cfRule type="containsBlanks" priority="16" dxfId="0" stopIfTrue="1">
      <formula>LEN(TRIM(D34))=0</formula>
    </cfRule>
  </conditionalFormatting>
  <conditionalFormatting sqref="P95:P106 V95:X106 D79:E106 J79:K106 M79:N106 S79:T106 G95:H100 F101:H106 R95:R106">
    <cfRule type="containsBlanks" priority="31" dxfId="0" stopIfTrue="1">
      <formula>LEN(TRIM(D79))=0</formula>
    </cfRule>
  </conditionalFormatting>
  <conditionalFormatting sqref="F79:I79 F92:H92 O79:R79 P92 V92:X92 U79:X82 F93:F100 F80:H90 I80:I106 L79:L106 P80:P90 O80:O106 R80:R90 R92 Q80:Q106 V83:X90 U83:U106">
    <cfRule type="containsBlanks" priority="30" dxfId="0" stopIfTrue="1">
      <formula>LEN(TRIM(F79))=0</formula>
    </cfRule>
  </conditionalFormatting>
  <conditionalFormatting sqref="F91:H91 P91 V91:X91 R91">
    <cfRule type="containsBlanks" priority="29" dxfId="0" stopIfTrue="1">
      <formula>LEN(TRIM(F91))=0</formula>
    </cfRule>
  </conditionalFormatting>
  <conditionalFormatting sqref="G93:H94 P93:P94 V93:X94 R93:R94">
    <cfRule type="containsBlanks" priority="28" dxfId="0" stopIfTrue="1">
      <formula>LEN(TRIM(G93))=0</formula>
    </cfRule>
  </conditionalFormatting>
  <conditionalFormatting sqref="D8:X12">
    <cfRule type="containsBlanks" priority="25" dxfId="0" stopIfTrue="1">
      <formula>LEN(TRIM(D8))=0</formula>
    </cfRule>
    <cfRule type="containsBlanks" priority="26" dxfId="9" stopIfTrue="1">
      <formula>LEN(TRIM(D8))=0</formula>
    </cfRule>
  </conditionalFormatting>
  <conditionalFormatting sqref="D14:X17">
    <cfRule type="containsBlanks" priority="23" dxfId="0" stopIfTrue="1">
      <formula>LEN(TRIM(D14))=0</formula>
    </cfRule>
    <cfRule type="containsBlanks" priority="24" dxfId="9" stopIfTrue="1">
      <formula>LEN(TRIM(D14))=0</formula>
    </cfRule>
  </conditionalFormatting>
  <conditionalFormatting sqref="D29:X30">
    <cfRule type="containsBlanks" priority="19" dxfId="0" stopIfTrue="1">
      <formula>LEN(TRIM(D29))=0</formula>
    </cfRule>
    <cfRule type="containsBlanks" priority="20" dxfId="5" stopIfTrue="1">
      <formula>LEN(TRIM(D29))=0</formula>
    </cfRule>
  </conditionalFormatting>
  <conditionalFormatting sqref="D32:X32">
    <cfRule type="containsBlanks" priority="17" dxfId="0" stopIfTrue="1">
      <formula>LEN(TRIM(D32))=0</formula>
    </cfRule>
    <cfRule type="containsBlanks" priority="18" dxfId="5" stopIfTrue="1">
      <formula>LEN(TRIM(D32))=0</formula>
    </cfRule>
  </conditionalFormatting>
  <conditionalFormatting sqref="D115:X136">
    <cfRule type="containsBlanks" priority="11" dxfId="4" stopIfTrue="1">
      <formula>LEN(TRIM(D115))=0</formula>
    </cfRule>
  </conditionalFormatting>
  <conditionalFormatting sqref="D164:X164 F161:X161">
    <cfRule type="containsBlanks" priority="9" dxfId="0" stopIfTrue="1">
      <formula>LEN(TRIM(D161))=0</formula>
    </cfRule>
  </conditionalFormatting>
  <conditionalFormatting sqref="G72:O72">
    <cfRule type="containsBlanks" priority="3" dxfId="0" stopIfTrue="1">
      <formula>LEN(TRIM(G72))=0</formula>
    </cfRule>
  </conditionalFormatting>
  <conditionalFormatting sqref="J107:K107">
    <cfRule type="containsBlanks" priority="2" dxfId="0" stopIfTrue="1">
      <formula>LEN(TRIM(J107))=0</formula>
    </cfRule>
  </conditionalFormatting>
  <conditionalFormatting sqref="L107">
    <cfRule type="containsBlanks" priority="1" dxfId="0" stopIfTrue="1">
      <formula>LEN(TRIM(L107))=0</formula>
    </cfRule>
  </conditionalFormatting>
  <printOptions horizontalCentered="1" verticalCentered="1"/>
  <pageMargins left="0.3937007874015748" right="0.3937007874015748" top="0" bottom="0" header="0" footer="0"/>
  <pageSetup fitToHeight="2" fitToWidth="2" horizontalDpi="600" verticalDpi="600" orientation="landscape" paperSize="9" scale="51" r:id="rId2"/>
  <rowBreaks count="4" manualBreakCount="4">
    <brk id="35" max="24" man="1"/>
    <brk id="72" max="255" man="1"/>
    <brk id="108" max="24" man="1"/>
    <brk id="136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Samsunspor</cp:lastModifiedBy>
  <cp:lastPrinted>2019-10-23T11:53:28Z</cp:lastPrinted>
  <dcterms:created xsi:type="dcterms:W3CDTF">2002-07-12T08:50:04Z</dcterms:created>
  <dcterms:modified xsi:type="dcterms:W3CDTF">2019-10-23T19:20:23Z</dcterms:modified>
  <cp:category/>
  <cp:version/>
  <cp:contentType/>
  <cp:contentStatus/>
</cp:coreProperties>
</file>