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1700" tabRatio="604" activeTab="0"/>
  </bookViews>
  <sheets>
    <sheet name="FAK YO BÖL I II MEV ÖĞ SAY" sheetId="1" r:id="rId1"/>
    <sheet name="ENSTİTÜ" sheetId="2" r:id="rId2"/>
  </sheets>
  <definedNames>
    <definedName name="_xlnm.Print_Area" localSheetId="1">'ENSTİTÜ'!$A$1:$Y$209</definedName>
    <definedName name="_xlnm.Print_Area" localSheetId="0">'FAK YO BÖL I II MEV ÖĞ SAY'!$A$1:$O$229</definedName>
  </definedNames>
  <calcPr fullCalcOnLoad="1"/>
</workbook>
</file>

<file path=xl/sharedStrings.xml><?xml version="1.0" encoding="utf-8"?>
<sst xmlns="http://schemas.openxmlformats.org/spreadsheetml/2006/main" count="692" uniqueCount="382">
  <si>
    <t>ONDOKUZ MAYIS ÜNİVERSİTESİ</t>
  </si>
  <si>
    <t>BÖLÜM/PROGRAM</t>
  </si>
  <si>
    <t>I.ÖĞRETİM</t>
  </si>
  <si>
    <t>II.ÖĞRETİM</t>
  </si>
  <si>
    <t>GENEL TOPLAM</t>
  </si>
  <si>
    <t>K</t>
  </si>
  <si>
    <t>E</t>
  </si>
  <si>
    <t>T</t>
  </si>
  <si>
    <t>TIP FAKÜLTESİ</t>
  </si>
  <si>
    <t>Tıp</t>
  </si>
  <si>
    <t>Bitkisel Üretim Bölümü</t>
  </si>
  <si>
    <t>T.C.</t>
  </si>
  <si>
    <t>Tarımsal Yapılar ve Sulama Bölümü</t>
  </si>
  <si>
    <t>VETERİNER FAKÜLTESİ</t>
  </si>
  <si>
    <t>Veteriner Hekimlik</t>
  </si>
  <si>
    <t xml:space="preserve">YÜKSEKOKUL TOPLAMI </t>
  </si>
  <si>
    <t xml:space="preserve"> </t>
  </si>
  <si>
    <t xml:space="preserve">       YÜKSEKÖĞRETİM</t>
  </si>
  <si>
    <t xml:space="preserve">         PROGRAMLARI</t>
  </si>
  <si>
    <t>YÜKSEKLİSANS</t>
  </si>
  <si>
    <t>DOKTORA</t>
  </si>
  <si>
    <t>TOPLAM</t>
  </si>
  <si>
    <t>ANABİLİM DALI</t>
  </si>
  <si>
    <t>GENEL</t>
  </si>
  <si>
    <t>Resim-İş Öğretmenliği</t>
  </si>
  <si>
    <t>Müzik Öğretmenliği</t>
  </si>
  <si>
    <t>FAKÜLTESİ</t>
  </si>
  <si>
    <t xml:space="preserve">ZİRAAT  </t>
  </si>
  <si>
    <t>TEZSİZ</t>
  </si>
  <si>
    <t>TEZLİ</t>
  </si>
  <si>
    <t xml:space="preserve">FAKÜLTE TOPLAMI </t>
  </si>
  <si>
    <t>Bahçe Bitkileri Bölümü</t>
  </si>
  <si>
    <t>Bitki Koruma Bölümü</t>
  </si>
  <si>
    <t>Tarım Ekonomisi Bölümü</t>
  </si>
  <si>
    <t>Tarımsal Biyoteknoloji Bölümü</t>
  </si>
  <si>
    <t>FAKÜLTE / YÜKSEKOKUL</t>
  </si>
  <si>
    <t>Tıp ( İngilizce )</t>
  </si>
  <si>
    <t>Resim - İş Eğitimi</t>
  </si>
  <si>
    <t>Müzik Eğitimi</t>
  </si>
  <si>
    <t>ALİ FUAD BAŞGİL HUKUK FAKÜLTESİ</t>
  </si>
  <si>
    <t xml:space="preserve">Hukuk </t>
  </si>
  <si>
    <t>DİŞ HEKİMLİĞİ FAKÜLTESİ</t>
  </si>
  <si>
    <t>Diş Hekimliği</t>
  </si>
  <si>
    <t>Almanca Öğretmenliği</t>
  </si>
  <si>
    <t>Bilgisayar ve Öğretim Teknolojileri Öğr</t>
  </si>
  <si>
    <t>Din Kültürü ve Ahlak Bilgisi Öğr</t>
  </si>
  <si>
    <t>Fen Bilgisi Öğretmenliği</t>
  </si>
  <si>
    <t>Fizik Öğretmenliği</t>
  </si>
  <si>
    <t>EĞİTİM</t>
  </si>
  <si>
    <t>Fransızca Öğretmenliği</t>
  </si>
  <si>
    <t>İlköğretim Matematik Öğretmenliği</t>
  </si>
  <si>
    <t>İngilizce Öğretmenliği</t>
  </si>
  <si>
    <t>İşitme Engelliler Öğretmenliği</t>
  </si>
  <si>
    <t>Kimya Öğretmenliği</t>
  </si>
  <si>
    <t>Okul Öncesi Öğretmenliği</t>
  </si>
  <si>
    <t>Rehberlik ve Psikolojik Danışmanlık</t>
  </si>
  <si>
    <t>Sınıf Öğretmenliği</t>
  </si>
  <si>
    <t>Sosyal Bilgiler Öğretmenliği</t>
  </si>
  <si>
    <t>Türkçe Öğretmenliği</t>
  </si>
  <si>
    <t>Zihin Engelliler Öğretmenliği</t>
  </si>
  <si>
    <t>Arkeoloji Bölümü</t>
  </si>
  <si>
    <t>Biyoloji Bölümü</t>
  </si>
  <si>
    <t xml:space="preserve">Coğrafya Bölümü </t>
  </si>
  <si>
    <t>Felsefe Bölümü</t>
  </si>
  <si>
    <t xml:space="preserve">FEN-EDEBİYAT </t>
  </si>
  <si>
    <t>Fizik Bölümü</t>
  </si>
  <si>
    <t>İstatistik Bölümü</t>
  </si>
  <si>
    <t>Kimya Bölümü</t>
  </si>
  <si>
    <t>Matematik Bölümü</t>
  </si>
  <si>
    <t>Psikoloji Bölümü</t>
  </si>
  <si>
    <t>Sosyoloji Bölümü</t>
  </si>
  <si>
    <t>Tarih Bölümü</t>
  </si>
  <si>
    <t>Türk Dili ve Edebiyatı Bölümü</t>
  </si>
  <si>
    <t>İktisat Bölümü</t>
  </si>
  <si>
    <t xml:space="preserve">İKTİSADİ VE İDARİ BİLİMLER </t>
  </si>
  <si>
    <t>İşletme Bölümü</t>
  </si>
  <si>
    <t>Siyaset Bilimi ve Kamu Yönetimi Bölümü</t>
  </si>
  <si>
    <t xml:space="preserve">İlahiyat </t>
  </si>
  <si>
    <t>İlköğretim Din Kültürü ve Ahlak Bilgisi Öğr</t>
  </si>
  <si>
    <t>Bilgisayar Mühendisliği Bölümü</t>
  </si>
  <si>
    <t>Çevre Mühendisliği Bölümü</t>
  </si>
  <si>
    <t>Elektrik-Elektronik Mühendisliği</t>
  </si>
  <si>
    <t xml:space="preserve">MÜHENDİSLİK 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</si>
  <si>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</si>
  <si>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</si>
  <si>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</si>
  <si>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</si>
  <si>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</si>
  <si>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</si>
  <si>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</si>
  <si>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Tarla Bitkileri Bölümü</t>
  </si>
  <si>
    <t>Toprak Bilimi ve Bitki Besleme Bölümü</t>
  </si>
  <si>
    <t>Ziraat Mühendisliği</t>
  </si>
  <si>
    <t>Zootekni Bölümü</t>
  </si>
  <si>
    <t>Ebelik Bölümü</t>
  </si>
  <si>
    <t xml:space="preserve"> YÜKSEKOKULU </t>
  </si>
  <si>
    <t>Hemşirelik Bölümü</t>
  </si>
  <si>
    <t>Antrenörlük Eğitimi</t>
  </si>
  <si>
    <t>Beden Eğitimi ve Spor Öğretmenliği</t>
  </si>
  <si>
    <t>Spor Yöneticiliği</t>
  </si>
  <si>
    <t>FAKÜLTE  TOPLAMI</t>
  </si>
  <si>
    <t>YÜKSEKOKUL TOPLAMI</t>
  </si>
  <si>
    <t>LİSANS  TOPLAMI</t>
  </si>
  <si>
    <t>ADALET MESLEK YÜKSEKOKULU</t>
  </si>
  <si>
    <t>Lojistik Programı</t>
  </si>
  <si>
    <t>ALAÇAM</t>
  </si>
  <si>
    <t>Posta Hizmetleri Programı</t>
  </si>
  <si>
    <t xml:space="preserve">MESLEK YÜKSEKOKULU </t>
  </si>
  <si>
    <t xml:space="preserve">YÜKSEKOKUL TOPLAMI  </t>
  </si>
  <si>
    <t>Bilgisayar Programcılığı Programı</t>
  </si>
  <si>
    <t>BAFRA</t>
  </si>
  <si>
    <t xml:space="preserve">Muhasebe ve Vergi Uygulamaları Programı </t>
  </si>
  <si>
    <t>MESLEK</t>
  </si>
  <si>
    <t>Organik Tarım Programı</t>
  </si>
  <si>
    <t>Seracılık Programı</t>
  </si>
  <si>
    <t>YÜKSEKOKULU</t>
  </si>
  <si>
    <t>Tıbbi ve Aromatik Bitkiler Programı</t>
  </si>
  <si>
    <t>Tütün Tarımı  ve İşleme Teknolojisi Prog</t>
  </si>
  <si>
    <t>Bankacılık ve Sigortacılık Programı</t>
  </si>
  <si>
    <t>ÇARŞAMBA</t>
  </si>
  <si>
    <t>TİCARET BORSASI</t>
  </si>
  <si>
    <t>HAVZA</t>
  </si>
  <si>
    <t>Fizyoterapi Programı</t>
  </si>
  <si>
    <t>İnşaat Teknolojisi Programı</t>
  </si>
  <si>
    <t>İşletme Yönetimi Programı</t>
  </si>
  <si>
    <t>Turizm ve Otel İşletmeciliği Programı</t>
  </si>
  <si>
    <t>SAĞLIK HİZMETLERİ</t>
  </si>
  <si>
    <t xml:space="preserve"> MESLEK</t>
  </si>
  <si>
    <t>Basım ve Yayın Teknolojileri Programı</t>
  </si>
  <si>
    <t>Çocuk Gelişimi Programı</t>
  </si>
  <si>
    <t>Grafik Tasarımı Programı</t>
  </si>
  <si>
    <t>SAMSUN</t>
  </si>
  <si>
    <t>Mimari Dekoratif Sanatlar Programı</t>
  </si>
  <si>
    <t>Peyzaj ve Süs Bitkileri Programı</t>
  </si>
  <si>
    <t>Tarım Makineleri Programı</t>
  </si>
  <si>
    <t>Pazarlama Programı</t>
  </si>
  <si>
    <t>VEZİRKÖPRÜ</t>
  </si>
  <si>
    <t>YEŞİLYURT DEMİR ÇELİK</t>
  </si>
  <si>
    <t xml:space="preserve">  ÖNLİSANS ( MESLEK YÜKSEKOKULU )  TOPLAMI </t>
  </si>
  <si>
    <t>Eğitim Bilimleri</t>
  </si>
  <si>
    <t>Eğitim Yönetimi Teftişi Planlaması ve Ekonomisi</t>
  </si>
  <si>
    <t>Eğitimin Sosyal Tarihi ve Temelleri</t>
  </si>
  <si>
    <t>Yabancı Diller Eğitimi</t>
  </si>
  <si>
    <t>Alman Dili Eğitimi</t>
  </si>
  <si>
    <t>İngiliz Dili Eğitimi</t>
  </si>
  <si>
    <t xml:space="preserve">EĞİTİM </t>
  </si>
  <si>
    <t>Fransız Dili Eğitimi</t>
  </si>
  <si>
    <t>Ortaöğretim Sosyal Alanlar Eğitimi</t>
  </si>
  <si>
    <t>BİLİMLERİ</t>
  </si>
  <si>
    <t>İlköğretim</t>
  </si>
  <si>
    <t>Sosyal Bilgiler Eğitimi</t>
  </si>
  <si>
    <t>İlköğretim Fen Bilgisi Eğitimi</t>
  </si>
  <si>
    <t>İlköğretim Matematik Eğitimi</t>
  </si>
  <si>
    <t>Güzel Sanatlar Eğitimi</t>
  </si>
  <si>
    <t>ENSTİTÜSÜ</t>
  </si>
  <si>
    <t>Ortaöğretim Fen ve Matematik Alanları Eğitimi</t>
  </si>
  <si>
    <t>Biyoloji Öğretmenliği</t>
  </si>
  <si>
    <t>Matematik Öğretmenliği</t>
  </si>
  <si>
    <t>Türkçe Eğitimi</t>
  </si>
  <si>
    <t>Biyoloji</t>
  </si>
  <si>
    <t>Fizik</t>
  </si>
  <si>
    <t>Kimya</t>
  </si>
  <si>
    <t>Matematik</t>
  </si>
  <si>
    <t>FEN</t>
  </si>
  <si>
    <t>İstatistik</t>
  </si>
  <si>
    <t>Tarla Bitkileri</t>
  </si>
  <si>
    <t>Bahçe Bitkileri</t>
  </si>
  <si>
    <t>Bilgisayar Mühendisliği</t>
  </si>
  <si>
    <t>Zootekni</t>
  </si>
  <si>
    <t>Bitki Koruma</t>
  </si>
  <si>
    <t>Tarım Ekonomisi</t>
  </si>
  <si>
    <t>Tarımsal Yapılar ve Sulama</t>
  </si>
  <si>
    <t>Gıda Mühendisliği</t>
  </si>
  <si>
    <t>Çevre Mühendisliği</t>
  </si>
  <si>
    <t>İnşaat Mühendisliği</t>
  </si>
  <si>
    <t>Harita Mühendisliği</t>
  </si>
  <si>
    <t>Makine Mühendisliği</t>
  </si>
  <si>
    <t>Malzeme Bilimi Mühendisliği</t>
  </si>
  <si>
    <t>Coğrafya</t>
  </si>
  <si>
    <t>Tarih</t>
  </si>
  <si>
    <t>SOSYAL</t>
  </si>
  <si>
    <t>Türk Dili ve Edebiyatı</t>
  </si>
  <si>
    <t>Felsefe ve Din Bilimleri</t>
  </si>
  <si>
    <t>İslam Tarihi ve Sanatları</t>
  </si>
  <si>
    <t>BİLİMLER</t>
  </si>
  <si>
    <t>Temel İslam Bilimleri</t>
  </si>
  <si>
    <t>Kamu Hukuku</t>
  </si>
  <si>
    <t>Kadın ve Aile Araştırmaları</t>
  </si>
  <si>
    <t>Fizyoloji</t>
  </si>
  <si>
    <t>Anatomi</t>
  </si>
  <si>
    <t>Histoloji-Embriyoloji</t>
  </si>
  <si>
    <t>Tıbbi Biyoloji</t>
  </si>
  <si>
    <t>Tıbbi Farmakoloji</t>
  </si>
  <si>
    <t>Tıbbi Biyokimya</t>
  </si>
  <si>
    <t>Tıbbi Mikrobiyoloji</t>
  </si>
  <si>
    <t>SAĞLIK</t>
  </si>
  <si>
    <t>Halk Sağlığı</t>
  </si>
  <si>
    <t>Biyoistatistik ve Tıp Bilişimi</t>
  </si>
  <si>
    <t>Kulak Burun Boğaz Odyoloji</t>
  </si>
  <si>
    <t>Ortodonti</t>
  </si>
  <si>
    <t>Protetik Diş Tedavisi</t>
  </si>
  <si>
    <t>Periodontoloji</t>
  </si>
  <si>
    <t>Ağız Diş ve Çene Radyolojisi</t>
  </si>
  <si>
    <t>Pedodonti</t>
  </si>
  <si>
    <t>Endodonti</t>
  </si>
  <si>
    <t>Farmakoloji-Toksikoloji (Vet)</t>
  </si>
  <si>
    <t>Dölerme ve Suni Tohumlama (Vet)</t>
  </si>
  <si>
    <t>ENSTİTÜ  TOPLAMI</t>
  </si>
  <si>
    <t>Tarih Öğretmenliğ</t>
  </si>
  <si>
    <t xml:space="preserve">İşletme   </t>
  </si>
  <si>
    <t>Tarımsal Biyoteknoloji</t>
  </si>
  <si>
    <t>Sanat Tarihi Bölümü</t>
  </si>
  <si>
    <t>Deniz ve Liman İşletmeciliği Programı</t>
  </si>
  <si>
    <t>Emlak ve Emlak Yönetimi Programı</t>
  </si>
  <si>
    <t>Ağız ve Diş Sağlığı Programı</t>
  </si>
  <si>
    <t>Beslenme ve Diyetetik Bölümü</t>
  </si>
  <si>
    <t>Endüstriyel Kalıpçılık Programı</t>
  </si>
  <si>
    <t>Elektronik Teknolojisi Programı</t>
  </si>
  <si>
    <t>Elektrik Programı</t>
  </si>
  <si>
    <t>Kimya Teknolojisi Programı</t>
  </si>
  <si>
    <t>Otomotiv Teknolojisi Programı</t>
  </si>
  <si>
    <t xml:space="preserve">Felsefe </t>
  </si>
  <si>
    <t>Sosyoloji</t>
  </si>
  <si>
    <t>Kamu Yönetimi</t>
  </si>
  <si>
    <t>İktisat</t>
  </si>
  <si>
    <t>Eğitim Programları ve Öğretimi</t>
  </si>
  <si>
    <t>Kimya Mühendisliği</t>
  </si>
  <si>
    <t>Tarih Eğitimi</t>
  </si>
  <si>
    <t>Ortak İngiliz Dili Eğitimi</t>
  </si>
  <si>
    <t>Coğrafya Eğitimi</t>
  </si>
  <si>
    <t>Çağrı Merkezi Hizmetleri Programı</t>
  </si>
  <si>
    <t>GÜZEL SANATLAR FAKÜLTESİ</t>
  </si>
  <si>
    <t>Görsel İletişim Tasarımı Bölümü</t>
  </si>
  <si>
    <t>Gazetecilik</t>
  </si>
  <si>
    <t>Halkla İlişkiler ve Tanıtım</t>
  </si>
  <si>
    <t>İLETİŞİM  FAKÜLTESİ</t>
  </si>
  <si>
    <t xml:space="preserve">  </t>
  </si>
  <si>
    <t>İLAHİYAT FAKÜLTESİ</t>
  </si>
  <si>
    <t>MİMARLIK FAKÜLTESİ</t>
  </si>
  <si>
    <t>TURİZM FAKÜLTESİ</t>
  </si>
  <si>
    <t>Turizm İşletmeciliği Bölümü</t>
  </si>
  <si>
    <t>Ormancılık ve Orman Ürünleri Programı</t>
  </si>
  <si>
    <t>TEZSİZ (UÖ)</t>
  </si>
  <si>
    <t>TEZSİZ (İÖ)</t>
  </si>
  <si>
    <t xml:space="preserve">Dini Danışmanlık ve Rehberlik </t>
  </si>
  <si>
    <t>Büro Yönetimi ve Yönetici Asistanlığı Prog</t>
  </si>
  <si>
    <t>Fizik Eğitimi</t>
  </si>
  <si>
    <t>Bilgisayar ve Öğretim Teknolojileri</t>
  </si>
  <si>
    <t>Özel Hukuk</t>
  </si>
  <si>
    <t>Arkeoloji</t>
  </si>
  <si>
    <t>Psikoloji</t>
  </si>
  <si>
    <t>Evlilik ve Aile Danışmanlığı</t>
  </si>
  <si>
    <t>GÜZEL SANATLAR</t>
  </si>
  <si>
    <t>Görsel İletişim Tasarımı Anasanat Dalı</t>
  </si>
  <si>
    <t>Akıllı Sistemler Mühendisliği</t>
  </si>
  <si>
    <t>Hesaplamalı Bilimler</t>
  </si>
  <si>
    <t>Nanobilim ve Nanoteknoloji ( İngilizce )</t>
  </si>
  <si>
    <t xml:space="preserve">DEVLET KONSERVATUVARI </t>
  </si>
  <si>
    <t>Sosyal Güvenlik Programı</t>
  </si>
  <si>
    <t>Resim Bölümü</t>
  </si>
  <si>
    <t>Uluslararası Ticaret ve Lojistik Bölümü</t>
  </si>
  <si>
    <t>Halkla İlişkiler ve Tanıtım Programı</t>
  </si>
  <si>
    <t>Sosyal Hizmet Bölümü</t>
  </si>
  <si>
    <t xml:space="preserve">SAMSUN </t>
  </si>
  <si>
    <t xml:space="preserve">YAŞAR DOĞU SPOR BİLİMLERİ  </t>
  </si>
  <si>
    <t xml:space="preserve">FAKÜLTESİ </t>
  </si>
  <si>
    <t>Tarım Makineleri Bölümü</t>
  </si>
  <si>
    <t>UZAKTAN ÖĞRETİM</t>
  </si>
  <si>
    <t>Medya ve İletişim Programı</t>
  </si>
  <si>
    <t>KONSERVATUVAR TOPLAMI</t>
  </si>
  <si>
    <t>Anestezi Programı</t>
  </si>
  <si>
    <t>Diş Teknik Sekreterliği Programı</t>
  </si>
  <si>
    <t>Diyaliz Programı</t>
  </si>
  <si>
    <t>İlk ve Acil Yardım Programı</t>
  </si>
  <si>
    <t>Optisyenlik  Programı</t>
  </si>
  <si>
    <t>Patoloji Laboratuvar Teknikleri  Prog</t>
  </si>
  <si>
    <t>Tıbbi Dokümantasyon ve Sekreterlik Prog</t>
  </si>
  <si>
    <t>Tıbbi Görüntüleme Teknikleri Programı</t>
  </si>
  <si>
    <t>Tıbbi Laboratuvar Teknikleri Programı</t>
  </si>
  <si>
    <t>Yaşlı Bakımı Programı</t>
  </si>
  <si>
    <t>İç Hastalıkları (Veteriner)</t>
  </si>
  <si>
    <t xml:space="preserve">Fizik Öğretmenliği  </t>
  </si>
  <si>
    <t>İlköğretim Din Kültürü ve Ahlak Bilgisi Öğr.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</si>
  <si>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</si>
  <si>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</si>
  <si>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</si>
  <si>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</si>
  <si>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Seramik-Cam Bölümü</t>
  </si>
  <si>
    <t>İktisat (İngilizce) Bölümü</t>
  </si>
  <si>
    <t>Tarım Makineleri ve Tek. Müh. Bölümü</t>
  </si>
  <si>
    <t>Sağlık Yönetimi Bölümü</t>
  </si>
  <si>
    <t>Bilgi Güvenliği Teknolojisi Programı</t>
  </si>
  <si>
    <t>Bitki Koruma Programı</t>
  </si>
  <si>
    <t>Gıda Kalite Kontrolü ve Analizi Programı</t>
  </si>
  <si>
    <t>Gıda Teknolojisi  Programı</t>
  </si>
  <si>
    <t>Mobilya ve Dekorasyon Programı</t>
  </si>
  <si>
    <t xml:space="preserve">YAŞAR DOĞU BEDEN EĞİTİMİ  </t>
  </si>
  <si>
    <t xml:space="preserve">SPOR YÜKSEKOKULU </t>
  </si>
  <si>
    <t>Kimya Öğremenliği</t>
  </si>
  <si>
    <t>Toprak Bilimi ve Bitki Besleme</t>
  </si>
  <si>
    <t>Piyano Anasanat Dalı</t>
  </si>
  <si>
    <t>Resim Anasanat Dalı</t>
  </si>
  <si>
    <t>Yenilenebilir Enerji ve Uygulamaları (DSPL)</t>
  </si>
  <si>
    <t xml:space="preserve">Taşınmaz Geliştirme </t>
  </si>
  <si>
    <t>Özel Eğitim Öğretmenliği</t>
  </si>
  <si>
    <t>Radyo, Televizyon ve Sinema Bölümü</t>
  </si>
  <si>
    <t>Müzik Bölümü</t>
  </si>
  <si>
    <t>Odyometri</t>
  </si>
  <si>
    <t>Biyomedikal Cihaz Teknolojisi</t>
  </si>
  <si>
    <t>İnternet ve Ağ Teknolojileri</t>
  </si>
  <si>
    <t>Uluslararası Düzenleyici Bilimler</t>
  </si>
  <si>
    <t>Ağız Diş ve Çene  Cerrahisi</t>
  </si>
  <si>
    <t>Restoratif Diş Tedavisi</t>
  </si>
  <si>
    <t>Anatomi (Veteriner)</t>
  </si>
  <si>
    <t>Besin Hijyeni ve Teknolojisi Vetr)</t>
  </si>
  <si>
    <t>Biyokimya (Vet)</t>
  </si>
  <si>
    <t>Cerrahi (Vet)</t>
  </si>
  <si>
    <t>Doğum ve Jinekoloji (Veteriner)</t>
  </si>
  <si>
    <t>Fizyoloji (Vet)</t>
  </si>
  <si>
    <t>Hay. Bes. ve Beslenme Hast. (Vet)</t>
  </si>
  <si>
    <t>Parazitoloji (Veteriner)</t>
  </si>
  <si>
    <t>Patoloji (Veteriner)</t>
  </si>
  <si>
    <t>(DSPL) Tıbbi Resimleme Anabilim Dalı</t>
  </si>
  <si>
    <t xml:space="preserve">SAĞLIK </t>
  </si>
  <si>
    <t>Sanat Tarihi</t>
  </si>
  <si>
    <t>Uluslararası İşletmecilik</t>
  </si>
  <si>
    <t>Moleküler Biyoloji ve Genetik</t>
  </si>
  <si>
    <t>Siyaset Bilimi ve Uluslararası İlişkiler Bölümü</t>
  </si>
  <si>
    <t>Uluslararası Ticaret ve İşletmecilik Bölümü</t>
  </si>
  <si>
    <t>İç Mimarlık</t>
  </si>
  <si>
    <t>Mimarlık</t>
  </si>
  <si>
    <t>Tarım Makinaları ve Teknolojileri Mühendisliği</t>
  </si>
  <si>
    <t>Adli Bilimler</t>
  </si>
  <si>
    <t>Turizm Rehberliği Bölümü</t>
  </si>
  <si>
    <t>İş Sağlığı ve Güvenliği Programı</t>
  </si>
  <si>
    <t>Tekstil Programı</t>
  </si>
  <si>
    <t>2017-2018 EĞİTİM-ÖĞRETİM YILI ENSTİTÜLERİN MEVCUT ÖĞRENCİ SAYILARI</t>
  </si>
  <si>
    <r>
      <t xml:space="preserve">2017-2018  EĞİTİM-ÖĞRETİM YILI ENSTİTÜLERİN   </t>
    </r>
    <r>
      <rPr>
        <b/>
        <i/>
        <sz val="12"/>
        <rFont val="Arial"/>
        <family val="2"/>
      </rPr>
      <t>MEVCUT</t>
    </r>
    <r>
      <rPr>
        <b/>
        <sz val="12"/>
        <rFont val="Arial"/>
        <family val="2"/>
      </rPr>
      <t xml:space="preserve">   ÖĞRENCİ SAYILARI</t>
    </r>
  </si>
  <si>
    <t xml:space="preserve">    2017-2018   EĞİTİM-ÖĞRETİM YILI  MEVCUT  ÖĞRENCİ SAYILARI</t>
  </si>
  <si>
    <t xml:space="preserve">    2017-2018  EĞİTİM-ÖĞRETİM YILI  MEVCUT  ÖĞRENCİ SAYILARI</t>
  </si>
  <si>
    <t>Dış Ticaret Programı</t>
  </si>
  <si>
    <t xml:space="preserve">TERME </t>
  </si>
  <si>
    <t>Güncelleme Tarihi</t>
  </si>
  <si>
    <t>Türkçe ve Sosyal Bilimler Eğitimi</t>
  </si>
  <si>
    <t>Matematik ve Fen Bilimleri</t>
  </si>
  <si>
    <t>Biyoloji Eğitimi</t>
  </si>
  <si>
    <t>Temel Eğitim</t>
  </si>
  <si>
    <t>Sınıf Eğitimi</t>
  </si>
  <si>
    <t>İletişim Bilimleri</t>
  </si>
  <si>
    <t>Geleneksel Türk Müziği</t>
  </si>
  <si>
    <t>Turizm İşletmeciliği</t>
  </si>
  <si>
    <t>Su Ürünleri Hastalıkları (Vet)</t>
  </si>
  <si>
    <t>Viroloji (Veteriner)</t>
  </si>
  <si>
    <t>Zootekni  (Veteriner)</t>
  </si>
  <si>
    <t>Beden Eğitimi ve Spor</t>
  </si>
  <si>
    <t>Halk Sağlığı Hemşireliği</t>
  </si>
  <si>
    <t>Hemşirelik</t>
  </si>
  <si>
    <t>Doğum ve Kadın Hastalıkları Hemşireliği</t>
  </si>
  <si>
    <t>Ruh Sağlığı ve Hastalıkları Hemş.</t>
  </si>
  <si>
    <t>Acil Tıp Hemşireliği</t>
  </si>
  <si>
    <t>Allerji ve İmmünoloji</t>
  </si>
  <si>
    <t>Beslenme Bilimi</t>
  </si>
  <si>
    <t>Ebelik</t>
  </si>
  <si>
    <t>Evde Bakım Hemşireliği</t>
  </si>
  <si>
    <t>Kardiyopulmoner Fizyoterapi</t>
  </si>
  <si>
    <t>Klinik Sinir Bilimleri</t>
  </si>
  <si>
    <t>Moleküler Tıp</t>
  </si>
  <si>
    <t>Radyolojik Bilimler</t>
  </si>
  <si>
    <t>Sağlık Yönetimi</t>
  </si>
  <si>
    <t>Sinir Bilimleri</t>
  </si>
  <si>
    <t>Veteriner Histoloji ve Embriyoloji</t>
  </si>
  <si>
    <t>Vet. Hekimliği Tarihi ve Deontoloji</t>
  </si>
  <si>
    <t xml:space="preserve">Adalet </t>
  </si>
  <si>
    <t>Muhasebe ve Vergi Uygulamaları Programı</t>
  </si>
  <si>
    <t>Eğitim Yönetimi</t>
  </si>
  <si>
    <t>Eğitimin Felsefi, Sosyal, Tarihi ve Temelleri</t>
  </si>
  <si>
    <t xml:space="preserve">İşletme ve Endüstri İlşkileri </t>
  </si>
  <si>
    <t>Mikrobiyoloji (Vet) (Dsp.)</t>
  </si>
  <si>
    <t>*** Mezuniyetler devam etmekte olup, sayılar geçicidir.</t>
  </si>
  <si>
    <t>Çevre Mühendisliği (İngilizce)</t>
  </si>
  <si>
    <t>:10/ 07 / 2018</t>
  </si>
  <si>
    <t xml:space="preserve">:10 / 07 / 2018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</si>
</sst>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</numFmts>
  <fonts count="97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name val="Arial Tur"/>
      <family val="0"/>
    </font>
    <font>
      <b/>
      <sz val="11"/>
      <name val="Arial Tur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2"/>
    </font>
    <font>
      <b/>
      <sz val="10"/>
      <color indexed="17"/>
      <name val="Arial Tur"/>
      <family val="2"/>
    </font>
    <font>
      <sz val="10"/>
      <color indexed="17"/>
      <name val="Arial Tur"/>
      <family val="2"/>
    </font>
    <font>
      <sz val="10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7"/>
      <name val="Arial Tur"/>
      <family val="2"/>
    </font>
    <font>
      <sz val="8"/>
      <name val="Arial Tur"/>
      <family val="0"/>
    </font>
    <font>
      <b/>
      <i/>
      <sz val="11"/>
      <color indexed="12"/>
      <name val="Arial Tur"/>
      <family val="2"/>
    </font>
    <font>
      <b/>
      <i/>
      <sz val="10"/>
      <color indexed="12"/>
      <name val="Arial Tur"/>
      <family val="2"/>
    </font>
    <font>
      <sz val="9"/>
      <name val="Arial Tur"/>
      <family val="2"/>
    </font>
    <font>
      <b/>
      <sz val="10"/>
      <color indexed="16"/>
      <name val="Arial Tur"/>
      <family val="0"/>
    </font>
    <font>
      <sz val="11"/>
      <color indexed="12"/>
      <name val="Arial Tur"/>
      <family val="2"/>
    </font>
    <font>
      <sz val="10"/>
      <color indexed="16"/>
      <name val="Arial Tur"/>
      <family val="0"/>
    </font>
    <font>
      <b/>
      <sz val="12"/>
      <color indexed="17"/>
      <name val="Arial Tur"/>
      <family val="0"/>
    </font>
    <font>
      <b/>
      <sz val="9"/>
      <name val="Arial Tur"/>
      <family val="2"/>
    </font>
    <font>
      <sz val="11"/>
      <name val="Arial Tur"/>
      <family val="0"/>
    </font>
    <font>
      <b/>
      <sz val="9"/>
      <color indexed="12"/>
      <name val="Arial Tur"/>
      <family val="2"/>
    </font>
    <font>
      <b/>
      <sz val="11"/>
      <color indexed="10"/>
      <name val="Arial Tur"/>
      <family val="2"/>
    </font>
    <font>
      <b/>
      <i/>
      <sz val="12"/>
      <color indexed="10"/>
      <name val="Arial Tur"/>
      <family val="2"/>
    </font>
    <font>
      <b/>
      <i/>
      <sz val="11"/>
      <color indexed="17"/>
      <name val="Arial Tur"/>
      <family val="2"/>
    </font>
    <font>
      <b/>
      <sz val="12"/>
      <name val="Times New Roman"/>
      <family val="1"/>
    </font>
    <font>
      <b/>
      <sz val="11"/>
      <name val="Times New Roman TUR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Arial Tur"/>
      <family val="2"/>
    </font>
    <font>
      <b/>
      <i/>
      <sz val="11"/>
      <color indexed="10"/>
      <name val="Arial Tur"/>
      <family val="2"/>
    </font>
    <font>
      <b/>
      <sz val="9"/>
      <color indexed="10"/>
      <name val="Arial Tur"/>
      <family val="0"/>
    </font>
    <font>
      <sz val="10"/>
      <color indexed="9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sz val="14"/>
      <name val="Arial Tur"/>
      <family val="0"/>
    </font>
    <font>
      <sz val="11"/>
      <color indexed="12"/>
      <name val="Arial"/>
      <family val="2"/>
    </font>
    <font>
      <sz val="11"/>
      <color indexed="59"/>
      <name val="Arial"/>
      <family val="2"/>
    </font>
    <font>
      <sz val="11"/>
      <color indexed="6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002060"/>
      <name val="Arial"/>
      <family val="2"/>
    </font>
    <font>
      <b/>
      <sz val="12"/>
      <color rgb="FFC00000"/>
      <name val="Arial Tur"/>
      <family val="0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40" xfId="0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3" fillId="0" borderId="42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41" xfId="0" applyFont="1" applyBorder="1" applyAlignment="1">
      <alignment horizontal="left" vertical="center"/>
    </xf>
    <xf numFmtId="0" fontId="0" fillId="33" borderId="4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1" fillId="0" borderId="27" xfId="49" applyFont="1" applyFill="1" applyBorder="1">
      <alignment/>
      <protection/>
    </xf>
    <xf numFmtId="0" fontId="0" fillId="33" borderId="45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8" fillId="0" borderId="40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1" fillId="0" borderId="29" xfId="49" applyFont="1" applyFill="1" applyBorder="1">
      <alignment/>
      <protection/>
    </xf>
    <xf numFmtId="0" fontId="21" fillId="0" borderId="27" xfId="0" applyFont="1" applyBorder="1" applyAlignment="1">
      <alignment/>
    </xf>
    <xf numFmtId="0" fontId="0" fillId="0" borderId="46" xfId="49" applyFont="1" applyFill="1" applyBorder="1" applyAlignment="1">
      <alignment horizontal="left"/>
      <protection/>
    </xf>
    <xf numFmtId="0" fontId="28" fillId="0" borderId="41" xfId="0" applyFont="1" applyBorder="1" applyAlignment="1">
      <alignment horizontal="right"/>
    </xf>
    <xf numFmtId="0" fontId="0" fillId="33" borderId="47" xfId="0" applyFont="1" applyFill="1" applyBorder="1" applyAlignment="1">
      <alignment horizontal="center"/>
    </xf>
    <xf numFmtId="0" fontId="28" fillId="0" borderId="25" xfId="0" applyFont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1" fillId="36" borderId="29" xfId="0" applyFont="1" applyFill="1" applyBorder="1" applyAlignment="1">
      <alignment horizontal="center"/>
    </xf>
    <xf numFmtId="0" fontId="21" fillId="0" borderId="50" xfId="49" applyFont="1" applyFill="1" applyBorder="1">
      <alignment/>
      <protection/>
    </xf>
    <xf numFmtId="0" fontId="0" fillId="33" borderId="19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36" xfId="49" applyFont="1" applyFill="1" applyBorder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49" applyFont="1" applyFill="1" applyBorder="1">
      <alignment/>
      <protection/>
    </xf>
    <xf numFmtId="0" fontId="1" fillId="0" borderId="22" xfId="0" applyFont="1" applyFill="1" applyBorder="1" applyAlignment="1">
      <alignment horizontal="center"/>
    </xf>
    <xf numFmtId="0" fontId="21" fillId="0" borderId="18" xfId="49" applyFont="1" applyFill="1" applyBorder="1">
      <alignment/>
      <protection/>
    </xf>
    <xf numFmtId="0" fontId="19" fillId="0" borderId="4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6" xfId="49" applyFont="1" applyFill="1" applyBorder="1" applyAlignment="1">
      <alignment horizontal="left"/>
      <protection/>
    </xf>
    <xf numFmtId="0" fontId="0" fillId="0" borderId="51" xfId="49" applyFont="1" applyFill="1" applyBorder="1" applyAlignment="1">
      <alignment horizontal="left"/>
      <protection/>
    </xf>
    <xf numFmtId="0" fontId="0" fillId="0" borderId="52" xfId="0" applyFont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4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10" fillId="0" borderId="40" xfId="0" applyFont="1" applyBorder="1" applyAlignment="1">
      <alignment horizontal="right"/>
    </xf>
    <xf numFmtId="0" fontId="14" fillId="0" borderId="0" xfId="0" applyFont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35" xfId="49" applyFont="1" applyFill="1" applyBorder="1" applyAlignment="1">
      <alignment horizontal="left"/>
      <protection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33" borderId="57" xfId="0" applyFont="1" applyFill="1" applyBorder="1" applyAlignment="1">
      <alignment horizontal="center"/>
    </xf>
    <xf numFmtId="0" fontId="36" fillId="33" borderId="41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41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27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1" fillId="33" borderId="64" xfId="0" applyFont="1" applyFill="1" applyBorder="1" applyAlignment="1">
      <alignment horizontal="center"/>
    </xf>
    <xf numFmtId="0" fontId="31" fillId="36" borderId="42" xfId="0" applyFont="1" applyFill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33" borderId="56" xfId="0" applyFont="1" applyFill="1" applyBorder="1" applyAlignment="1">
      <alignment horizontal="center"/>
    </xf>
    <xf numFmtId="0" fontId="35" fillId="36" borderId="25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1" fillId="0" borderId="46" xfId="49" applyFont="1" applyFill="1" applyBorder="1" applyAlignment="1">
      <alignment horizontal="left"/>
      <protection/>
    </xf>
    <xf numFmtId="0" fontId="0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0" fillId="33" borderId="3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41" xfId="0" applyFont="1" applyBorder="1" applyAlignment="1">
      <alignment horizontal="right"/>
    </xf>
    <xf numFmtId="0" fontId="34" fillId="0" borderId="41" xfId="0" applyFont="1" applyFill="1" applyBorder="1" applyAlignment="1">
      <alignment horizontal="center"/>
    </xf>
    <xf numFmtId="14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30" fillId="33" borderId="67" xfId="0" applyFont="1" applyFill="1" applyBorder="1" applyAlignment="1">
      <alignment horizontal="center"/>
    </xf>
    <xf numFmtId="0" fontId="30" fillId="34" borderId="40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35" xfId="4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30" fillId="34" borderId="59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33" borderId="40" xfId="0" applyFont="1" applyFill="1" applyBorder="1" applyAlignment="1">
      <alignment horizontal="center"/>
    </xf>
    <xf numFmtId="0" fontId="30" fillId="33" borderId="57" xfId="0" applyFont="1" applyFill="1" applyBorder="1" applyAlignment="1">
      <alignment horizontal="center"/>
    </xf>
    <xf numFmtId="0" fontId="30" fillId="34" borderId="41" xfId="0" applyFont="1" applyFill="1" applyBorder="1" applyAlignment="1">
      <alignment horizontal="center"/>
    </xf>
    <xf numFmtId="0" fontId="30" fillId="34" borderId="60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6" fillId="0" borderId="69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12" fillId="0" borderId="29" xfId="0" applyFont="1" applyFill="1" applyBorder="1" applyAlignment="1">
      <alignment/>
    </xf>
    <xf numFmtId="0" fontId="1" fillId="0" borderId="6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69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0" fillId="34" borderId="61" xfId="0" applyFont="1" applyFill="1" applyBorder="1" applyAlignment="1">
      <alignment horizontal="center"/>
    </xf>
    <xf numFmtId="0" fontId="30" fillId="36" borderId="61" xfId="0" applyFont="1" applyFill="1" applyBorder="1" applyAlignment="1">
      <alignment horizontal="center"/>
    </xf>
    <xf numFmtId="0" fontId="10" fillId="0" borderId="61" xfId="0" applyFont="1" applyBorder="1" applyAlignment="1">
      <alignment horizontal="right"/>
    </xf>
    <xf numFmtId="0" fontId="30" fillId="0" borderId="61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3" fillId="0" borderId="29" xfId="0" applyFont="1" applyFill="1" applyBorder="1" applyAlignment="1">
      <alignment/>
    </xf>
    <xf numFmtId="0" fontId="40" fillId="0" borderId="29" xfId="0" applyFont="1" applyFill="1" applyBorder="1" applyAlignment="1">
      <alignment horizontal="center" vertical="justify"/>
    </xf>
    <xf numFmtId="0" fontId="40" fillId="0" borderId="54" xfId="0" applyFont="1" applyFill="1" applyBorder="1" applyAlignment="1">
      <alignment horizontal="center"/>
    </xf>
    <xf numFmtId="0" fontId="40" fillId="0" borderId="62" xfId="0" applyFont="1" applyFill="1" applyBorder="1" applyAlignment="1">
      <alignment horizontal="center"/>
    </xf>
    <xf numFmtId="0" fontId="39" fillId="0" borderId="35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66" xfId="0" applyFont="1" applyBorder="1" applyAlignment="1">
      <alignment/>
    </xf>
    <xf numFmtId="0" fontId="40" fillId="0" borderId="40" xfId="0" applyFont="1" applyBorder="1" applyAlignment="1">
      <alignment horizontal="right"/>
    </xf>
    <xf numFmtId="0" fontId="40" fillId="0" borderId="40" xfId="0" applyFont="1" applyBorder="1" applyAlignment="1">
      <alignment horizontal="center" vertical="center"/>
    </xf>
    <xf numFmtId="0" fontId="44" fillId="36" borderId="67" xfId="0" applyFont="1" applyFill="1" applyBorder="1" applyAlignment="1">
      <alignment horizontal="center" vertical="center"/>
    </xf>
    <xf numFmtId="0" fontId="44" fillId="36" borderId="41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66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39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3" fillId="0" borderId="69" xfId="0" applyFont="1" applyBorder="1" applyAlignment="1">
      <alignment/>
    </xf>
    <xf numFmtId="0" fontId="43" fillId="0" borderId="29" xfId="0" applyFont="1" applyBorder="1" applyAlignment="1">
      <alignment/>
    </xf>
    <xf numFmtId="0" fontId="40" fillId="0" borderId="62" xfId="0" applyFont="1" applyBorder="1" applyAlignment="1">
      <alignment horizontal="center"/>
    </xf>
    <xf numFmtId="0" fontId="39" fillId="0" borderId="35" xfId="0" applyFont="1" applyFill="1" applyBorder="1" applyAlignment="1">
      <alignment horizontal="left"/>
    </xf>
    <xf numFmtId="0" fontId="39" fillId="0" borderId="36" xfId="0" applyFont="1" applyFill="1" applyBorder="1" applyAlignment="1">
      <alignment horizontal="left"/>
    </xf>
    <xf numFmtId="0" fontId="39" fillId="0" borderId="46" xfId="0" applyFont="1" applyFill="1" applyBorder="1" applyAlignment="1">
      <alignment horizontal="left"/>
    </xf>
    <xf numFmtId="0" fontId="39" fillId="0" borderId="46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/>
    </xf>
    <xf numFmtId="0" fontId="39" fillId="37" borderId="35" xfId="0" applyFont="1" applyFill="1" applyBorder="1" applyAlignment="1">
      <alignment horizontal="left" vertical="top" wrapText="1"/>
    </xf>
    <xf numFmtId="0" fontId="39" fillId="37" borderId="36" xfId="0" applyFont="1" applyFill="1" applyBorder="1" applyAlignment="1">
      <alignment horizontal="left" vertical="top" wrapText="1"/>
    </xf>
    <xf numFmtId="0" fontId="39" fillId="37" borderId="51" xfId="0" applyFont="1" applyFill="1" applyBorder="1" applyAlignment="1">
      <alignment horizontal="left" vertical="top" wrapText="1"/>
    </xf>
    <xf numFmtId="0" fontId="40" fillId="0" borderId="71" xfId="0" applyFont="1" applyFill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45" fillId="0" borderId="72" xfId="0" applyFont="1" applyBorder="1" applyAlignment="1">
      <alignment horizontal="center" vertical="center"/>
    </xf>
    <xf numFmtId="0" fontId="40" fillId="0" borderId="73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44" fillId="36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94" fillId="0" borderId="54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55" xfId="0" applyFont="1" applyBorder="1" applyAlignment="1">
      <alignment/>
    </xf>
    <xf numFmtId="0" fontId="94" fillId="0" borderId="74" xfId="0" applyFont="1" applyBorder="1" applyAlignment="1">
      <alignment horizontal="center"/>
    </xf>
    <xf numFmtId="0" fontId="94" fillId="0" borderId="41" xfId="0" applyFont="1" applyBorder="1" applyAlignment="1">
      <alignment horizontal="center"/>
    </xf>
    <xf numFmtId="0" fontId="94" fillId="0" borderId="54" xfId="0" applyFont="1" applyBorder="1" applyAlignment="1">
      <alignment horizontal="center"/>
    </xf>
    <xf numFmtId="0" fontId="94" fillId="0" borderId="49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69" xfId="0" applyFont="1" applyBorder="1" applyAlignment="1">
      <alignment horizontal="center"/>
    </xf>
    <xf numFmtId="0" fontId="94" fillId="0" borderId="29" xfId="0" applyFont="1" applyBorder="1" applyAlignment="1">
      <alignment horizontal="centerContinuous"/>
    </xf>
    <xf numFmtId="0" fontId="94" fillId="0" borderId="60" xfId="0" applyFont="1" applyBorder="1" applyAlignment="1">
      <alignment horizontal="center"/>
    </xf>
    <xf numFmtId="0" fontId="94" fillId="0" borderId="63" xfId="0" applyFont="1" applyBorder="1" applyAlignment="1">
      <alignment horizontal="center"/>
    </xf>
    <xf numFmtId="0" fontId="94" fillId="0" borderId="41" xfId="0" applyFont="1" applyBorder="1" applyAlignment="1">
      <alignment horizontal="centerContinuous"/>
    </xf>
    <xf numFmtId="0" fontId="94" fillId="0" borderId="62" xfId="0" applyFont="1" applyBorder="1" applyAlignment="1">
      <alignment horizontal="centerContinuous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19" fillId="0" borderId="6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66" xfId="0" applyFont="1" applyBorder="1" applyAlignment="1">
      <alignment horizontal="left"/>
    </xf>
    <xf numFmtId="0" fontId="11" fillId="0" borderId="41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28" fillId="0" borderId="42" xfId="0" applyFont="1" applyBorder="1" applyAlignment="1">
      <alignment horizontal="right"/>
    </xf>
    <xf numFmtId="0" fontId="21" fillId="0" borderId="26" xfId="49" applyFont="1" applyFill="1" applyBorder="1">
      <alignment/>
      <protection/>
    </xf>
    <xf numFmtId="0" fontId="0" fillId="0" borderId="4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7" xfId="49" applyFont="1" applyFill="1" applyBorder="1">
      <alignment/>
      <protection/>
    </xf>
    <xf numFmtId="0" fontId="19" fillId="0" borderId="69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0" fillId="0" borderId="53" xfId="49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31" fillId="0" borderId="56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8" fillId="0" borderId="61" xfId="0" applyFont="1" applyBorder="1" applyAlignment="1">
      <alignment horizontal="right"/>
    </xf>
    <xf numFmtId="0" fontId="36" fillId="0" borderId="77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95" fillId="33" borderId="41" xfId="0" applyFont="1" applyFill="1" applyBorder="1" applyAlignment="1">
      <alignment horizontal="center"/>
    </xf>
    <xf numFmtId="0" fontId="95" fillId="0" borderId="41" xfId="0" applyFont="1" applyFill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67" xfId="0" applyFont="1" applyBorder="1" applyAlignment="1">
      <alignment horizontal="center"/>
    </xf>
    <xf numFmtId="0" fontId="94" fillId="0" borderId="40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96" fillId="0" borderId="59" xfId="0" applyFont="1" applyFill="1" applyBorder="1" applyAlignment="1">
      <alignment horizontal="center" vertical="center"/>
    </xf>
    <xf numFmtId="0" fontId="96" fillId="0" borderId="6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7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left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65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0" fontId="44" fillId="0" borderId="80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66" xfId="0" applyFont="1" applyFill="1" applyBorder="1" applyAlignment="1">
      <alignment horizontal="center"/>
    </xf>
    <xf numFmtId="0" fontId="39" fillId="37" borderId="36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vertical="center" wrapText="1"/>
    </xf>
    <xf numFmtId="0" fontId="39" fillId="37" borderId="27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94" fillId="0" borderId="57" xfId="0" applyFont="1" applyBorder="1" applyAlignment="1">
      <alignment horizontal="center"/>
    </xf>
    <xf numFmtId="0" fontId="48" fillId="0" borderId="7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5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48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left" vertical="center"/>
    </xf>
    <xf numFmtId="0" fontId="49" fillId="0" borderId="76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79" xfId="0" applyFont="1" applyFill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86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4" fillId="36" borderId="55" xfId="0" applyFont="1" applyFill="1" applyBorder="1" applyAlignment="1">
      <alignment horizontal="center" vertical="center"/>
    </xf>
    <xf numFmtId="0" fontId="44" fillId="36" borderId="62" xfId="0" applyFont="1" applyFill="1" applyBorder="1" applyAlignment="1">
      <alignment horizontal="center" vertical="center"/>
    </xf>
    <xf numFmtId="0" fontId="94" fillId="0" borderId="54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55" xfId="0" applyFont="1" applyFill="1" applyBorder="1" applyAlignment="1">
      <alignment/>
    </xf>
    <xf numFmtId="0" fontId="94" fillId="0" borderId="10" xfId="0" applyFont="1" applyFill="1" applyBorder="1" applyAlignment="1">
      <alignment horizontal="center"/>
    </xf>
    <xf numFmtId="0" fontId="94" fillId="0" borderId="55" xfId="0" applyFont="1" applyFill="1" applyBorder="1" applyAlignment="1">
      <alignment horizontal="center"/>
    </xf>
    <xf numFmtId="0" fontId="94" fillId="0" borderId="74" xfId="0" applyFont="1" applyFill="1" applyBorder="1" applyAlignment="1">
      <alignment horizontal="center"/>
    </xf>
    <xf numFmtId="0" fontId="94" fillId="0" borderId="41" xfId="0" applyFont="1" applyFill="1" applyBorder="1" applyAlignment="1">
      <alignment horizontal="center"/>
    </xf>
    <xf numFmtId="0" fontId="94" fillId="0" borderId="67" xfId="0" applyFont="1" applyFill="1" applyBorder="1" applyAlignment="1">
      <alignment horizontal="center"/>
    </xf>
    <xf numFmtId="0" fontId="94" fillId="0" borderId="60" xfId="0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0" fontId="94" fillId="0" borderId="63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4" fillId="0" borderId="62" xfId="0" applyFont="1" applyFill="1" applyBorder="1" applyAlignment="1">
      <alignment horizontal="centerContinuous"/>
    </xf>
    <xf numFmtId="0" fontId="39" fillId="0" borderId="46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84" xfId="0" applyFont="1" applyFill="1" applyBorder="1" applyAlignment="1">
      <alignment horizontal="left" vertical="center"/>
    </xf>
    <xf numFmtId="0" fontId="39" fillId="0" borderId="68" xfId="0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56" fillId="0" borderId="79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39" fillId="37" borderId="3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7" fillId="0" borderId="75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7" fillId="0" borderId="88" xfId="0" applyFont="1" applyFill="1" applyBorder="1" applyAlignment="1">
      <alignment horizontal="center"/>
    </xf>
    <xf numFmtId="0" fontId="27" fillId="0" borderId="85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1" fillId="0" borderId="77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1" fillId="0" borderId="83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76" fillId="37" borderId="11" xfId="0" applyNumberFormat="1" applyFont="1" applyFill="1" applyBorder="1" applyAlignment="1">
      <alignment horizontal="center" vertical="center"/>
    </xf>
    <xf numFmtId="0" fontId="76" fillId="37" borderId="83" xfId="0" applyNumberFormat="1" applyFont="1" applyFill="1" applyBorder="1" applyAlignment="1">
      <alignment horizontal="center" vertical="center"/>
    </xf>
    <xf numFmtId="0" fontId="76" fillId="37" borderId="16" xfId="0" applyNumberFormat="1" applyFont="1" applyFill="1" applyBorder="1" applyAlignment="1">
      <alignment horizontal="center" vertical="center"/>
    </xf>
    <xf numFmtId="0" fontId="76" fillId="37" borderId="79" xfId="0" applyNumberFormat="1" applyFont="1" applyFill="1" applyBorder="1" applyAlignment="1">
      <alignment horizontal="center" vertical="center"/>
    </xf>
    <xf numFmtId="0" fontId="76" fillId="37" borderId="31" xfId="0" applyNumberFormat="1" applyFont="1" applyFill="1" applyBorder="1" applyAlignment="1">
      <alignment horizontal="center" vertical="center"/>
    </xf>
    <xf numFmtId="0" fontId="76" fillId="37" borderId="90" xfId="0" applyNumberFormat="1" applyFont="1" applyFill="1" applyBorder="1" applyAlignment="1">
      <alignment horizontal="center" vertical="center"/>
    </xf>
    <xf numFmtId="0" fontId="76" fillId="37" borderId="56" xfId="0" applyNumberFormat="1" applyFont="1" applyFill="1" applyBorder="1" applyAlignment="1">
      <alignment horizontal="center" vertical="center"/>
    </xf>
    <xf numFmtId="0" fontId="76" fillId="37" borderId="57" xfId="0" applyNumberFormat="1" applyFont="1" applyFill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95" fillId="0" borderId="41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0" fillId="0" borderId="41" xfId="0" applyFont="1" applyBorder="1" applyAlignment="1">
      <alignment horizontal="right"/>
    </xf>
    <xf numFmtId="0" fontId="25" fillId="0" borderId="41" xfId="0" applyFont="1" applyBorder="1" applyAlignment="1">
      <alignment horizontal="right"/>
    </xf>
    <xf numFmtId="0" fontId="51" fillId="0" borderId="41" xfId="0" applyFont="1" applyBorder="1" applyAlignment="1">
      <alignment horizontal="right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94" fillId="0" borderId="76" xfId="0" applyFont="1" applyFill="1" applyBorder="1" applyAlignment="1">
      <alignment/>
    </xf>
    <xf numFmtId="0" fontId="94" fillId="0" borderId="61" xfId="0" applyFont="1" applyFill="1" applyBorder="1" applyAlignment="1">
      <alignment/>
    </xf>
    <xf numFmtId="0" fontId="94" fillId="0" borderId="67" xfId="0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4" fillId="0" borderId="76" xfId="0" applyFont="1" applyFill="1" applyBorder="1" applyAlignment="1">
      <alignment horizontal="center" vertical="center"/>
    </xf>
    <xf numFmtId="0" fontId="94" fillId="0" borderId="61" xfId="0" applyFont="1" applyFill="1" applyBorder="1" applyAlignment="1">
      <alignment horizontal="center" vertical="center"/>
    </xf>
    <xf numFmtId="0" fontId="94" fillId="0" borderId="42" xfId="0" applyFont="1" applyFill="1" applyBorder="1" applyAlignment="1">
      <alignment horizontal="center" vertical="center"/>
    </xf>
    <xf numFmtId="0" fontId="94" fillId="0" borderId="55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center"/>
    </xf>
    <xf numFmtId="0" fontId="94" fillId="0" borderId="61" xfId="0" applyFont="1" applyFill="1" applyBorder="1" applyAlignment="1">
      <alignment horizontal="center"/>
    </xf>
    <xf numFmtId="0" fontId="94" fillId="0" borderId="42" xfId="0" applyFont="1" applyFill="1" applyBorder="1" applyAlignment="1">
      <alignment horizontal="center"/>
    </xf>
    <xf numFmtId="0" fontId="94" fillId="0" borderId="59" xfId="0" applyFont="1" applyFill="1" applyBorder="1" applyAlignment="1">
      <alignment horizontal="center"/>
    </xf>
    <xf numFmtId="0" fontId="94" fillId="0" borderId="55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94" fillId="0" borderId="67" xfId="0" applyFont="1" applyBorder="1" applyAlignment="1">
      <alignment horizontal="center"/>
    </xf>
    <xf numFmtId="0" fontId="94" fillId="0" borderId="40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61" xfId="0" applyFont="1" applyBorder="1" applyAlignment="1">
      <alignment horizontal="center" vertical="center"/>
    </xf>
    <xf numFmtId="0" fontId="94" fillId="0" borderId="42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76" xfId="0" applyFont="1" applyBorder="1" applyAlignment="1">
      <alignment horizontal="center"/>
    </xf>
    <xf numFmtId="0" fontId="94" fillId="0" borderId="61" xfId="0" applyFont="1" applyBorder="1" applyAlignment="1">
      <alignment horizontal="center"/>
    </xf>
    <xf numFmtId="0" fontId="94" fillId="0" borderId="42" xfId="0" applyFont="1" applyBorder="1" applyAlignment="1">
      <alignment horizontal="center"/>
    </xf>
    <xf numFmtId="0" fontId="94" fillId="0" borderId="76" xfId="0" applyFont="1" applyBorder="1" applyAlignment="1">
      <alignment horizontal="center" vertical="center"/>
    </xf>
    <xf numFmtId="0" fontId="94" fillId="0" borderId="59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94" fillId="0" borderId="8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41" fillId="38" borderId="67" xfId="0" applyFont="1" applyFill="1" applyBorder="1" applyAlignment="1">
      <alignment horizontal="left" vertical="center"/>
    </xf>
    <xf numFmtId="0" fontId="41" fillId="38" borderId="40" xfId="0" applyFont="1" applyFill="1" applyBorder="1" applyAlignment="1">
      <alignment horizontal="left" vertical="center"/>
    </xf>
    <xf numFmtId="0" fontId="41" fillId="38" borderId="25" xfId="0" applyFont="1" applyFill="1" applyBorder="1" applyAlignment="1">
      <alignment horizontal="left" vertical="center"/>
    </xf>
    <xf numFmtId="0" fontId="45" fillId="0" borderId="91" xfId="0" applyFont="1" applyBorder="1" applyAlignment="1">
      <alignment horizontal="right" vertical="center"/>
    </xf>
    <xf numFmtId="0" fontId="45" fillId="0" borderId="72" xfId="0" applyFont="1" applyBorder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1-02MEV ÖĞR SAY 02-03 KOTENJAN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1" name="Line 11"/>
        <xdr:cNvSpPr>
          <a:spLocks/>
        </xdr:cNvSpPr>
      </xdr:nvSpPr>
      <xdr:spPr>
        <a:xfrm flipV="1">
          <a:off x="2095500" y="981075"/>
          <a:ext cx="440055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96</xdr:row>
      <xdr:rowOff>28575</xdr:rowOff>
    </xdr:from>
    <xdr:to>
      <xdr:col>2</xdr:col>
      <xdr:colOff>4352925</xdr:colOff>
      <xdr:row>99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2057400" y="347376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3</xdr:col>
      <xdr:colOff>0</xdr:colOff>
      <xdr:row>60</xdr:row>
      <xdr:rowOff>381000</xdr:rowOff>
    </xdr:to>
    <xdr:sp>
      <xdr:nvSpPr>
        <xdr:cNvPr id="3" name="Line 11"/>
        <xdr:cNvSpPr>
          <a:spLocks/>
        </xdr:cNvSpPr>
      </xdr:nvSpPr>
      <xdr:spPr>
        <a:xfrm flipV="1">
          <a:off x="2105025" y="20507325"/>
          <a:ext cx="4362450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129</xdr:row>
      <xdr:rowOff>76200</xdr:rowOff>
    </xdr:from>
    <xdr:to>
      <xdr:col>2</xdr:col>
      <xdr:colOff>4343400</xdr:colOff>
      <xdr:row>132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2057400" y="47101125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38100</xdr:colOff>
      <xdr:row>167</xdr:row>
      <xdr:rowOff>9525</xdr:rowOff>
    </xdr:from>
    <xdr:to>
      <xdr:col>3</xdr:col>
      <xdr:colOff>28575</xdr:colOff>
      <xdr:row>169</xdr:row>
      <xdr:rowOff>352425</xdr:rowOff>
    </xdr:to>
    <xdr:sp>
      <xdr:nvSpPr>
        <xdr:cNvPr id="5" name="Line 15"/>
        <xdr:cNvSpPr>
          <a:spLocks/>
        </xdr:cNvSpPr>
      </xdr:nvSpPr>
      <xdr:spPr>
        <a:xfrm flipV="1">
          <a:off x="2143125" y="61207650"/>
          <a:ext cx="43529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6" name="Line 11"/>
        <xdr:cNvSpPr>
          <a:spLocks/>
        </xdr:cNvSpPr>
      </xdr:nvSpPr>
      <xdr:spPr>
        <a:xfrm flipV="1">
          <a:off x="2095500" y="981075"/>
          <a:ext cx="440055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3</xdr:col>
      <xdr:colOff>0</xdr:colOff>
      <xdr:row>60</xdr:row>
      <xdr:rowOff>381000</xdr:rowOff>
    </xdr:to>
    <xdr:sp>
      <xdr:nvSpPr>
        <xdr:cNvPr id="7" name="Line 11"/>
        <xdr:cNvSpPr>
          <a:spLocks/>
        </xdr:cNvSpPr>
      </xdr:nvSpPr>
      <xdr:spPr>
        <a:xfrm flipV="1">
          <a:off x="2105025" y="20507325"/>
          <a:ext cx="4362450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96</xdr:row>
      <xdr:rowOff>28575</xdr:rowOff>
    </xdr:from>
    <xdr:to>
      <xdr:col>2</xdr:col>
      <xdr:colOff>4352925</xdr:colOff>
      <xdr:row>99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057400" y="347376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129</xdr:row>
      <xdr:rowOff>76200</xdr:rowOff>
    </xdr:from>
    <xdr:to>
      <xdr:col>2</xdr:col>
      <xdr:colOff>4343400</xdr:colOff>
      <xdr:row>132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2057400" y="47101125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38100</xdr:colOff>
      <xdr:row>167</xdr:row>
      <xdr:rowOff>9525</xdr:rowOff>
    </xdr:from>
    <xdr:to>
      <xdr:col>3</xdr:col>
      <xdr:colOff>28575</xdr:colOff>
      <xdr:row>169</xdr:row>
      <xdr:rowOff>352425</xdr:rowOff>
    </xdr:to>
    <xdr:sp>
      <xdr:nvSpPr>
        <xdr:cNvPr id="10" name="Line 15"/>
        <xdr:cNvSpPr>
          <a:spLocks/>
        </xdr:cNvSpPr>
      </xdr:nvSpPr>
      <xdr:spPr>
        <a:xfrm flipV="1">
          <a:off x="2143125" y="61207650"/>
          <a:ext cx="43529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T19" sqref="T19"/>
    </sheetView>
  </sheetViews>
  <sheetFormatPr defaultColWidth="9.00390625" defaultRowHeight="12.75"/>
  <cols>
    <col min="1" max="1" width="0.12890625" style="0" hidden="1" customWidth="1"/>
    <col min="2" max="2" width="41.625" style="0" customWidth="1"/>
    <col min="3" max="3" width="36.75390625" style="0" customWidth="1"/>
    <col min="4" max="5" width="7.875" style="0" customWidth="1"/>
    <col min="6" max="6" width="7.75390625" style="0" customWidth="1"/>
    <col min="7" max="8" width="6.375" style="0" bestFit="1" customWidth="1"/>
    <col min="9" max="9" width="6.875" style="0" bestFit="1" customWidth="1"/>
    <col min="10" max="10" width="6.375" style="0" bestFit="1" customWidth="1"/>
    <col min="11" max="11" width="6.125" style="0" customWidth="1"/>
    <col min="12" max="12" width="6.875" style="0" bestFit="1" customWidth="1"/>
    <col min="13" max="15" width="7.75390625" style="0" customWidth="1"/>
  </cols>
  <sheetData>
    <row r="1" ht="12.75">
      <c r="A1" s="1"/>
    </row>
    <row r="2" spans="1:15" ht="15.75">
      <c r="A2" s="1"/>
      <c r="B2" s="792" t="s">
        <v>11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</row>
    <row r="3" spans="1:15" ht="15.75">
      <c r="A3" s="1"/>
      <c r="B3" s="792" t="s">
        <v>0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</row>
    <row r="4" spans="1:15" s="2" customFormat="1" ht="21.75" customHeight="1">
      <c r="A4" s="3"/>
      <c r="B4" s="793" t="s">
        <v>338</v>
      </c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</row>
    <row r="5" spans="1:15" s="2" customFormat="1" ht="10.5" customHeight="1" thickBot="1">
      <c r="A5" s="3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2:15" ht="18.75" customHeight="1" thickBot="1">
      <c r="B6" s="807" t="s">
        <v>35</v>
      </c>
      <c r="C6" s="807" t="s">
        <v>1</v>
      </c>
      <c r="D6" s="809" t="s">
        <v>2</v>
      </c>
      <c r="E6" s="810"/>
      <c r="F6" s="811"/>
      <c r="G6" s="809" t="s">
        <v>3</v>
      </c>
      <c r="H6" s="810"/>
      <c r="I6" s="810"/>
      <c r="J6" s="801" t="s">
        <v>267</v>
      </c>
      <c r="K6" s="802"/>
      <c r="L6" s="803"/>
      <c r="M6" s="812" t="s">
        <v>4</v>
      </c>
      <c r="N6" s="813"/>
      <c r="O6" s="814"/>
    </row>
    <row r="7" spans="2:15" ht="18" customHeight="1" thickBot="1">
      <c r="B7" s="808"/>
      <c r="C7" s="808"/>
      <c r="D7" s="10" t="s">
        <v>5</v>
      </c>
      <c r="E7" s="11" t="s">
        <v>6</v>
      </c>
      <c r="F7" s="5" t="s">
        <v>7</v>
      </c>
      <c r="G7" s="10" t="s">
        <v>5</v>
      </c>
      <c r="H7" s="11" t="s">
        <v>6</v>
      </c>
      <c r="I7" s="5" t="s">
        <v>7</v>
      </c>
      <c r="J7" s="203" t="s">
        <v>5</v>
      </c>
      <c r="K7" s="204" t="s">
        <v>6</v>
      </c>
      <c r="L7" s="205" t="s">
        <v>7</v>
      </c>
      <c r="M7" s="173" t="s">
        <v>5</v>
      </c>
      <c r="N7" s="172" t="s">
        <v>6</v>
      </c>
      <c r="O7" s="174" t="s">
        <v>7</v>
      </c>
    </row>
    <row r="8" spans="2:15" ht="19.5" customHeight="1" thickBot="1">
      <c r="B8" s="273" t="s">
        <v>39</v>
      </c>
      <c r="C8" s="559" t="s">
        <v>40</v>
      </c>
      <c r="D8" s="266">
        <v>423</v>
      </c>
      <c r="E8" s="376">
        <v>411</v>
      </c>
      <c r="F8" s="152">
        <f aca="true" t="shared" si="0" ref="F8:F39">SUM(D8:E8)</f>
        <v>834</v>
      </c>
      <c r="G8" s="266"/>
      <c r="H8" s="267"/>
      <c r="I8" s="267"/>
      <c r="J8" s="266"/>
      <c r="K8" s="267"/>
      <c r="L8" s="267"/>
      <c r="M8" s="178">
        <f>+D8</f>
        <v>423</v>
      </c>
      <c r="N8" s="179">
        <f>+E8</f>
        <v>411</v>
      </c>
      <c r="O8" s="377">
        <f aca="true" t="shared" si="1" ref="O8:O39">SUM(M8:N8)</f>
        <v>834</v>
      </c>
    </row>
    <row r="9" spans="2:15" ht="19.5" customHeight="1" thickBot="1">
      <c r="B9" s="274" t="s">
        <v>41</v>
      </c>
      <c r="C9" s="560" t="s">
        <v>42</v>
      </c>
      <c r="D9" s="266">
        <v>314</v>
      </c>
      <c r="E9" s="267">
        <v>239</v>
      </c>
      <c r="F9" s="378">
        <f t="shared" si="0"/>
        <v>553</v>
      </c>
      <c r="G9" s="266"/>
      <c r="H9" s="267"/>
      <c r="I9" s="267"/>
      <c r="J9" s="266"/>
      <c r="K9" s="438"/>
      <c r="L9" s="438"/>
      <c r="M9" s="178">
        <f>+D9</f>
        <v>314</v>
      </c>
      <c r="N9" s="179">
        <f>+E9</f>
        <v>239</v>
      </c>
      <c r="O9" s="377">
        <f t="shared" si="1"/>
        <v>553</v>
      </c>
    </row>
    <row r="10" spans="2:15" ht="12.75" customHeight="1">
      <c r="B10" s="275"/>
      <c r="C10" s="379" t="s">
        <v>43</v>
      </c>
      <c r="D10" s="17">
        <v>177</v>
      </c>
      <c r="E10" s="258">
        <v>57</v>
      </c>
      <c r="F10" s="380">
        <f t="shared" si="0"/>
        <v>234</v>
      </c>
      <c r="G10" s="30">
        <v>15</v>
      </c>
      <c r="H10" s="384">
        <v>10</v>
      </c>
      <c r="I10" s="386">
        <f>SUM(G10:H10)</f>
        <v>25</v>
      </c>
      <c r="J10" s="646"/>
      <c r="K10" s="647"/>
      <c r="L10" s="648"/>
      <c r="M10" s="17">
        <f aca="true" t="shared" si="2" ref="M10:N14">+D10+G10</f>
        <v>192</v>
      </c>
      <c r="N10" s="18">
        <f t="shared" si="2"/>
        <v>67</v>
      </c>
      <c r="O10" s="382">
        <f t="shared" si="1"/>
        <v>259</v>
      </c>
    </row>
    <row r="11" spans="2:15" ht="12.75" customHeight="1">
      <c r="B11" s="276"/>
      <c r="C11" s="383" t="s">
        <v>44</v>
      </c>
      <c r="D11" s="30">
        <v>90</v>
      </c>
      <c r="E11" s="384">
        <v>195</v>
      </c>
      <c r="F11" s="385">
        <f t="shared" si="0"/>
        <v>285</v>
      </c>
      <c r="G11" s="30">
        <v>3</v>
      </c>
      <c r="H11" s="384">
        <v>8</v>
      </c>
      <c r="I11" s="386">
        <f>SUM(G11:H11)</f>
        <v>11</v>
      </c>
      <c r="J11" s="649"/>
      <c r="K11" s="650"/>
      <c r="L11" s="651"/>
      <c r="M11" s="30">
        <f t="shared" si="2"/>
        <v>93</v>
      </c>
      <c r="N11" s="31">
        <f t="shared" si="2"/>
        <v>203</v>
      </c>
      <c r="O11" s="387">
        <f t="shared" si="1"/>
        <v>296</v>
      </c>
    </row>
    <row r="12" spans="2:15" ht="12.75" customHeight="1">
      <c r="B12" s="276"/>
      <c r="C12" s="388" t="s">
        <v>156</v>
      </c>
      <c r="D12" s="30">
        <v>68</v>
      </c>
      <c r="E12" s="384">
        <v>25</v>
      </c>
      <c r="F12" s="385">
        <f t="shared" si="0"/>
        <v>93</v>
      </c>
      <c r="G12" s="649"/>
      <c r="H12" s="384">
        <v>1</v>
      </c>
      <c r="I12" s="386">
        <f>SUM(G12:H12)</f>
        <v>1</v>
      </c>
      <c r="J12" s="649"/>
      <c r="K12" s="650"/>
      <c r="L12" s="651"/>
      <c r="M12" s="30">
        <f t="shared" si="2"/>
        <v>68</v>
      </c>
      <c r="N12" s="31">
        <f t="shared" si="2"/>
        <v>26</v>
      </c>
      <c r="O12" s="387">
        <f t="shared" si="1"/>
        <v>94</v>
      </c>
    </row>
    <row r="13" spans="2:15" ht="12.75" customHeight="1">
      <c r="B13" s="276"/>
      <c r="C13" s="389" t="s">
        <v>45</v>
      </c>
      <c r="D13" s="17">
        <v>2</v>
      </c>
      <c r="E13" s="258">
        <v>3</v>
      </c>
      <c r="F13" s="380">
        <f t="shared" si="0"/>
        <v>5</v>
      </c>
      <c r="G13" s="649"/>
      <c r="H13" s="650"/>
      <c r="I13" s="651"/>
      <c r="J13" s="649"/>
      <c r="K13" s="650"/>
      <c r="L13" s="651"/>
      <c r="M13" s="17">
        <f t="shared" si="2"/>
        <v>2</v>
      </c>
      <c r="N13" s="18">
        <f t="shared" si="2"/>
        <v>3</v>
      </c>
      <c r="O13" s="382">
        <f t="shared" si="1"/>
        <v>5</v>
      </c>
    </row>
    <row r="14" spans="2:15" ht="12.75" customHeight="1">
      <c r="B14" s="276"/>
      <c r="C14" s="390" t="s">
        <v>46</v>
      </c>
      <c r="D14" s="17">
        <v>305</v>
      </c>
      <c r="E14" s="258">
        <v>76</v>
      </c>
      <c r="F14" s="380">
        <f t="shared" si="0"/>
        <v>381</v>
      </c>
      <c r="G14" s="17">
        <v>10</v>
      </c>
      <c r="H14" s="258">
        <v>10</v>
      </c>
      <c r="I14" s="381">
        <f>SUM(G14:H14)</f>
        <v>20</v>
      </c>
      <c r="J14" s="649"/>
      <c r="K14" s="650"/>
      <c r="L14" s="651"/>
      <c r="M14" s="17">
        <f t="shared" si="2"/>
        <v>315</v>
      </c>
      <c r="N14" s="18">
        <f t="shared" si="2"/>
        <v>86</v>
      </c>
      <c r="O14" s="382">
        <f t="shared" si="1"/>
        <v>401</v>
      </c>
    </row>
    <row r="15" spans="2:15" ht="12.75" customHeight="1">
      <c r="B15" s="276"/>
      <c r="C15" s="390" t="s">
        <v>281</v>
      </c>
      <c r="D15" s="17">
        <v>1</v>
      </c>
      <c r="E15" s="258">
        <v>3</v>
      </c>
      <c r="F15" s="380">
        <f t="shared" si="0"/>
        <v>4</v>
      </c>
      <c r="G15" s="649"/>
      <c r="H15" s="650"/>
      <c r="I15" s="651"/>
      <c r="J15" s="649"/>
      <c r="K15" s="650"/>
      <c r="L15" s="651"/>
      <c r="M15" s="17">
        <f>+D15</f>
        <v>1</v>
      </c>
      <c r="N15" s="18">
        <f>+E15</f>
        <v>3</v>
      </c>
      <c r="O15" s="382">
        <f t="shared" si="1"/>
        <v>4</v>
      </c>
    </row>
    <row r="16" spans="2:15" ht="15">
      <c r="B16" s="277" t="s">
        <v>48</v>
      </c>
      <c r="C16" s="390" t="s">
        <v>49</v>
      </c>
      <c r="D16" s="17">
        <v>181</v>
      </c>
      <c r="E16" s="258">
        <v>81</v>
      </c>
      <c r="F16" s="380">
        <f t="shared" si="0"/>
        <v>262</v>
      </c>
      <c r="G16" s="17">
        <v>20</v>
      </c>
      <c r="H16" s="258">
        <v>11</v>
      </c>
      <c r="I16" s="381">
        <f aca="true" t="shared" si="3" ref="I16:I21">SUM(G16:H16)</f>
        <v>31</v>
      </c>
      <c r="J16" s="649"/>
      <c r="K16" s="650"/>
      <c r="L16" s="651"/>
      <c r="M16" s="17">
        <f aca="true" t="shared" si="4" ref="M16:N21">+D16+G16</f>
        <v>201</v>
      </c>
      <c r="N16" s="18">
        <f t="shared" si="4"/>
        <v>92</v>
      </c>
      <c r="O16" s="382">
        <f t="shared" si="1"/>
        <v>293</v>
      </c>
    </row>
    <row r="17" spans="2:15" ht="12.75" customHeight="1">
      <c r="B17" s="276"/>
      <c r="C17" s="390" t="s">
        <v>50</v>
      </c>
      <c r="D17" s="17">
        <v>257</v>
      </c>
      <c r="E17" s="258">
        <v>80</v>
      </c>
      <c r="F17" s="380">
        <f t="shared" si="0"/>
        <v>337</v>
      </c>
      <c r="G17" s="17">
        <v>2</v>
      </c>
      <c r="H17" s="258">
        <v>4</v>
      </c>
      <c r="I17" s="381">
        <f t="shared" si="3"/>
        <v>6</v>
      </c>
      <c r="J17" s="649"/>
      <c r="K17" s="650"/>
      <c r="L17" s="651"/>
      <c r="M17" s="17">
        <f t="shared" si="4"/>
        <v>259</v>
      </c>
      <c r="N17" s="18">
        <f t="shared" si="4"/>
        <v>84</v>
      </c>
      <c r="O17" s="382">
        <f t="shared" si="1"/>
        <v>343</v>
      </c>
    </row>
    <row r="18" spans="2:15" ht="12.75" customHeight="1">
      <c r="B18" s="277" t="s">
        <v>26</v>
      </c>
      <c r="C18" s="390" t="s">
        <v>282</v>
      </c>
      <c r="D18" s="17">
        <v>10</v>
      </c>
      <c r="E18" s="258">
        <v>11</v>
      </c>
      <c r="F18" s="380">
        <f t="shared" si="0"/>
        <v>21</v>
      </c>
      <c r="G18" s="17">
        <v>5</v>
      </c>
      <c r="H18" s="258">
        <v>15</v>
      </c>
      <c r="I18" s="381">
        <f t="shared" si="3"/>
        <v>20</v>
      </c>
      <c r="J18" s="649"/>
      <c r="K18" s="650"/>
      <c r="L18" s="651"/>
      <c r="M18" s="17">
        <f t="shared" si="4"/>
        <v>15</v>
      </c>
      <c r="N18" s="18">
        <f t="shared" si="4"/>
        <v>26</v>
      </c>
      <c r="O18" s="382">
        <f t="shared" si="1"/>
        <v>41</v>
      </c>
    </row>
    <row r="19" spans="2:15" ht="12.75" customHeight="1">
      <c r="B19" s="276"/>
      <c r="C19" s="390" t="s">
        <v>51</v>
      </c>
      <c r="D19" s="17">
        <v>330</v>
      </c>
      <c r="E19" s="258">
        <v>151</v>
      </c>
      <c r="F19" s="380">
        <f t="shared" si="0"/>
        <v>481</v>
      </c>
      <c r="G19" s="17">
        <v>7</v>
      </c>
      <c r="H19" s="258">
        <v>9</v>
      </c>
      <c r="I19" s="381">
        <f t="shared" si="3"/>
        <v>16</v>
      </c>
      <c r="J19" s="649"/>
      <c r="K19" s="650"/>
      <c r="L19" s="651"/>
      <c r="M19" s="17">
        <f t="shared" si="4"/>
        <v>337</v>
      </c>
      <c r="N19" s="18">
        <f t="shared" si="4"/>
        <v>160</v>
      </c>
      <c r="O19" s="382">
        <f t="shared" si="1"/>
        <v>497</v>
      </c>
    </row>
    <row r="20" spans="2:15" ht="15">
      <c r="B20" s="277"/>
      <c r="C20" s="390" t="s">
        <v>52</v>
      </c>
      <c r="D20" s="17">
        <v>59</v>
      </c>
      <c r="E20" s="258">
        <v>49</v>
      </c>
      <c r="F20" s="380">
        <f t="shared" si="0"/>
        <v>108</v>
      </c>
      <c r="G20" s="17">
        <v>5</v>
      </c>
      <c r="H20" s="258">
        <v>2</v>
      </c>
      <c r="I20" s="381">
        <f t="shared" si="3"/>
        <v>7</v>
      </c>
      <c r="J20" s="649"/>
      <c r="K20" s="650"/>
      <c r="L20" s="651"/>
      <c r="M20" s="17">
        <f t="shared" si="4"/>
        <v>64</v>
      </c>
      <c r="N20" s="18">
        <f t="shared" si="4"/>
        <v>51</v>
      </c>
      <c r="O20" s="382">
        <f t="shared" si="1"/>
        <v>115</v>
      </c>
    </row>
    <row r="21" spans="2:15" ht="15">
      <c r="B21" s="277"/>
      <c r="C21" s="390" t="s">
        <v>298</v>
      </c>
      <c r="D21" s="17">
        <v>13</v>
      </c>
      <c r="E21" s="258">
        <v>4</v>
      </c>
      <c r="F21" s="380">
        <f t="shared" si="0"/>
        <v>17</v>
      </c>
      <c r="G21" s="649"/>
      <c r="H21" s="258">
        <v>1</v>
      </c>
      <c r="I21" s="381">
        <f t="shared" si="3"/>
        <v>1</v>
      </c>
      <c r="J21" s="649"/>
      <c r="K21" s="650"/>
      <c r="L21" s="651"/>
      <c r="M21" s="17">
        <f t="shared" si="4"/>
        <v>13</v>
      </c>
      <c r="N21" s="18">
        <f t="shared" si="4"/>
        <v>5</v>
      </c>
      <c r="O21" s="382">
        <f t="shared" si="1"/>
        <v>18</v>
      </c>
    </row>
    <row r="22" spans="2:15" ht="12.75" customHeight="1">
      <c r="B22" s="276"/>
      <c r="C22" s="390" t="s">
        <v>25</v>
      </c>
      <c r="D22" s="17">
        <v>78</v>
      </c>
      <c r="E22" s="258">
        <v>66</v>
      </c>
      <c r="F22" s="380">
        <f t="shared" si="0"/>
        <v>144</v>
      </c>
      <c r="G22" s="649"/>
      <c r="H22" s="650"/>
      <c r="I22" s="651"/>
      <c r="J22" s="649"/>
      <c r="K22" s="650"/>
      <c r="L22" s="651"/>
      <c r="M22" s="17">
        <f>+D22</f>
        <v>78</v>
      </c>
      <c r="N22" s="18">
        <f>+E22</f>
        <v>66</v>
      </c>
      <c r="O22" s="382">
        <f t="shared" si="1"/>
        <v>144</v>
      </c>
    </row>
    <row r="23" spans="2:15" ht="12.75" customHeight="1">
      <c r="B23" s="276"/>
      <c r="C23" s="390" t="s">
        <v>54</v>
      </c>
      <c r="D23" s="17">
        <v>228</v>
      </c>
      <c r="E23" s="258">
        <v>48</v>
      </c>
      <c r="F23" s="380">
        <f t="shared" si="0"/>
        <v>276</v>
      </c>
      <c r="G23" s="17">
        <v>27</v>
      </c>
      <c r="H23" s="258">
        <v>12</v>
      </c>
      <c r="I23" s="381">
        <f>SUM(G23:H23)</f>
        <v>39</v>
      </c>
      <c r="J23" s="649"/>
      <c r="K23" s="650"/>
      <c r="L23" s="651"/>
      <c r="M23" s="17">
        <f aca="true" t="shared" si="5" ref="M23:M31">+D23+G23</f>
        <v>255</v>
      </c>
      <c r="N23" s="18">
        <f aca="true" t="shared" si="6" ref="N23:N31">+E23+H23</f>
        <v>60</v>
      </c>
      <c r="O23" s="382">
        <f t="shared" si="1"/>
        <v>315</v>
      </c>
    </row>
    <row r="24" spans="2:15" ht="12.75" customHeight="1">
      <c r="B24" s="276"/>
      <c r="C24" s="390" t="s">
        <v>283</v>
      </c>
      <c r="D24" s="17">
        <v>8</v>
      </c>
      <c r="E24" s="258">
        <v>6</v>
      </c>
      <c r="F24" s="380">
        <f t="shared" si="0"/>
        <v>14</v>
      </c>
      <c r="G24" s="649"/>
      <c r="H24" s="650"/>
      <c r="I24" s="651"/>
      <c r="J24" s="649"/>
      <c r="K24" s="650"/>
      <c r="L24" s="651"/>
      <c r="M24" s="17">
        <f t="shared" si="5"/>
        <v>8</v>
      </c>
      <c r="N24" s="18">
        <f t="shared" si="6"/>
        <v>6</v>
      </c>
      <c r="O24" s="382">
        <f t="shared" si="1"/>
        <v>14</v>
      </c>
    </row>
    <row r="25" spans="2:15" ht="12.75" customHeight="1">
      <c r="B25" s="276"/>
      <c r="C25" s="390" t="s">
        <v>284</v>
      </c>
      <c r="D25" s="17">
        <v>18</v>
      </c>
      <c r="E25" s="258">
        <v>29</v>
      </c>
      <c r="F25" s="380">
        <f t="shared" si="0"/>
        <v>47</v>
      </c>
      <c r="G25" s="649"/>
      <c r="H25" s="650"/>
      <c r="I25" s="651"/>
      <c r="J25" s="649"/>
      <c r="K25" s="650"/>
      <c r="L25" s="651"/>
      <c r="M25" s="17">
        <f t="shared" si="5"/>
        <v>18</v>
      </c>
      <c r="N25" s="18">
        <f t="shared" si="6"/>
        <v>29</v>
      </c>
      <c r="O25" s="382">
        <f t="shared" si="1"/>
        <v>47</v>
      </c>
    </row>
    <row r="26" spans="2:15" ht="12.75" customHeight="1">
      <c r="B26" s="276"/>
      <c r="C26" s="390" t="s">
        <v>285</v>
      </c>
      <c r="D26" s="17">
        <v>21</v>
      </c>
      <c r="E26" s="258">
        <v>30</v>
      </c>
      <c r="F26" s="380">
        <f t="shared" si="0"/>
        <v>51</v>
      </c>
      <c r="G26" s="649"/>
      <c r="H26" s="650"/>
      <c r="I26" s="651"/>
      <c r="J26" s="649"/>
      <c r="K26" s="650"/>
      <c r="L26" s="651"/>
      <c r="M26" s="17">
        <f t="shared" si="5"/>
        <v>21</v>
      </c>
      <c r="N26" s="18">
        <f t="shared" si="6"/>
        <v>30</v>
      </c>
      <c r="O26" s="382">
        <f t="shared" si="1"/>
        <v>51</v>
      </c>
    </row>
    <row r="27" spans="2:15" ht="12.75" customHeight="1">
      <c r="B27" s="276"/>
      <c r="C27" s="390" t="s">
        <v>286</v>
      </c>
      <c r="D27" s="17">
        <v>4</v>
      </c>
      <c r="E27" s="258">
        <v>14</v>
      </c>
      <c r="F27" s="380">
        <f t="shared" si="0"/>
        <v>18</v>
      </c>
      <c r="G27" s="649"/>
      <c r="H27" s="650"/>
      <c r="I27" s="651"/>
      <c r="J27" s="649"/>
      <c r="K27" s="650"/>
      <c r="L27" s="651"/>
      <c r="M27" s="17">
        <f t="shared" si="5"/>
        <v>4</v>
      </c>
      <c r="N27" s="18">
        <f t="shared" si="6"/>
        <v>14</v>
      </c>
      <c r="O27" s="382">
        <f t="shared" si="1"/>
        <v>18</v>
      </c>
    </row>
    <row r="28" spans="2:15" ht="12.75" customHeight="1">
      <c r="B28" s="276"/>
      <c r="C28" s="390" t="s">
        <v>55</v>
      </c>
      <c r="D28" s="17">
        <v>229</v>
      </c>
      <c r="E28" s="258">
        <v>99</v>
      </c>
      <c r="F28" s="380">
        <f t="shared" si="0"/>
        <v>328</v>
      </c>
      <c r="G28" s="17">
        <v>7</v>
      </c>
      <c r="H28" s="258">
        <v>10</v>
      </c>
      <c r="I28" s="381">
        <f>SUM(G28:H28)</f>
        <v>17</v>
      </c>
      <c r="J28" s="649"/>
      <c r="K28" s="650"/>
      <c r="L28" s="651"/>
      <c r="M28" s="17">
        <f t="shared" si="5"/>
        <v>236</v>
      </c>
      <c r="N28" s="18">
        <f t="shared" si="6"/>
        <v>109</v>
      </c>
      <c r="O28" s="382">
        <f t="shared" si="1"/>
        <v>345</v>
      </c>
    </row>
    <row r="29" spans="2:15" ht="12.75" customHeight="1">
      <c r="B29" s="276"/>
      <c r="C29" s="390" t="s">
        <v>24</v>
      </c>
      <c r="D29" s="17">
        <v>145</v>
      </c>
      <c r="E29" s="258">
        <v>84</v>
      </c>
      <c r="F29" s="380">
        <f t="shared" si="0"/>
        <v>229</v>
      </c>
      <c r="G29" s="17">
        <v>6</v>
      </c>
      <c r="H29" s="258">
        <v>7</v>
      </c>
      <c r="I29" s="381">
        <f>SUM(G29:H29)</f>
        <v>13</v>
      </c>
      <c r="J29" s="649"/>
      <c r="K29" s="650"/>
      <c r="L29" s="651"/>
      <c r="M29" s="17">
        <f t="shared" si="5"/>
        <v>151</v>
      </c>
      <c r="N29" s="18">
        <f t="shared" si="6"/>
        <v>91</v>
      </c>
      <c r="O29" s="382">
        <f t="shared" si="1"/>
        <v>242</v>
      </c>
    </row>
    <row r="30" spans="2:15" ht="12.75" customHeight="1">
      <c r="B30" s="276"/>
      <c r="C30" s="390" t="s">
        <v>56</v>
      </c>
      <c r="D30" s="17">
        <v>252</v>
      </c>
      <c r="E30" s="258">
        <v>95</v>
      </c>
      <c r="F30" s="380">
        <f t="shared" si="0"/>
        <v>347</v>
      </c>
      <c r="G30" s="17">
        <v>5</v>
      </c>
      <c r="H30" s="258">
        <v>4</v>
      </c>
      <c r="I30" s="381">
        <f>SUM(G30:H30)</f>
        <v>9</v>
      </c>
      <c r="J30" s="649"/>
      <c r="K30" s="650"/>
      <c r="L30" s="651"/>
      <c r="M30" s="17">
        <f t="shared" si="5"/>
        <v>257</v>
      </c>
      <c r="N30" s="18">
        <f t="shared" si="6"/>
        <v>99</v>
      </c>
      <c r="O30" s="382">
        <f t="shared" si="1"/>
        <v>356</v>
      </c>
    </row>
    <row r="31" spans="2:15" ht="12.75" customHeight="1">
      <c r="B31" s="276"/>
      <c r="C31" s="390" t="s">
        <v>57</v>
      </c>
      <c r="D31" s="17">
        <v>113</v>
      </c>
      <c r="E31" s="258">
        <v>119</v>
      </c>
      <c r="F31" s="380">
        <f t="shared" si="0"/>
        <v>232</v>
      </c>
      <c r="G31" s="17">
        <v>1</v>
      </c>
      <c r="H31" s="258">
        <v>6</v>
      </c>
      <c r="I31" s="381">
        <f>SUM(G31:H31)</f>
        <v>7</v>
      </c>
      <c r="J31" s="649"/>
      <c r="K31" s="650"/>
      <c r="L31" s="651"/>
      <c r="M31" s="17">
        <f t="shared" si="5"/>
        <v>114</v>
      </c>
      <c r="N31" s="18">
        <f t="shared" si="6"/>
        <v>125</v>
      </c>
      <c r="O31" s="382">
        <f t="shared" si="1"/>
        <v>239</v>
      </c>
    </row>
    <row r="32" spans="2:15" ht="12.75" customHeight="1">
      <c r="B32" s="276"/>
      <c r="C32" s="390" t="s">
        <v>208</v>
      </c>
      <c r="D32" s="17">
        <v>1</v>
      </c>
      <c r="E32" s="650"/>
      <c r="F32" s="380">
        <f t="shared" si="0"/>
        <v>1</v>
      </c>
      <c r="G32" s="649"/>
      <c r="H32" s="650"/>
      <c r="I32" s="651"/>
      <c r="J32" s="649"/>
      <c r="K32" s="650"/>
      <c r="L32" s="651"/>
      <c r="M32" s="17">
        <f>+D32</f>
        <v>1</v>
      </c>
      <c r="N32" s="18">
        <f>+E32+H32</f>
        <v>0</v>
      </c>
      <c r="O32" s="382">
        <f t="shared" si="1"/>
        <v>1</v>
      </c>
    </row>
    <row r="33" spans="2:15" ht="12.75" customHeight="1">
      <c r="B33" s="276"/>
      <c r="C33" s="390" t="s">
        <v>58</v>
      </c>
      <c r="D33" s="17">
        <v>184</v>
      </c>
      <c r="E33" s="258">
        <v>108</v>
      </c>
      <c r="F33" s="380">
        <f t="shared" si="0"/>
        <v>292</v>
      </c>
      <c r="G33" s="17">
        <v>1</v>
      </c>
      <c r="H33" s="650"/>
      <c r="I33" s="381">
        <f>SUM(G33:H33)</f>
        <v>1</v>
      </c>
      <c r="J33" s="649"/>
      <c r="K33" s="650"/>
      <c r="L33" s="651"/>
      <c r="M33" s="17">
        <f>+D33+G33</f>
        <v>185</v>
      </c>
      <c r="N33" s="18">
        <f>+E33+H33</f>
        <v>108</v>
      </c>
      <c r="O33" s="382">
        <f t="shared" si="1"/>
        <v>293</v>
      </c>
    </row>
    <row r="34" spans="2:15" ht="12.75" customHeight="1">
      <c r="B34" s="276"/>
      <c r="C34" s="390" t="s">
        <v>59</v>
      </c>
      <c r="D34" s="17">
        <v>50</v>
      </c>
      <c r="E34" s="258">
        <v>63</v>
      </c>
      <c r="F34" s="380">
        <f t="shared" si="0"/>
        <v>113</v>
      </c>
      <c r="G34" s="17">
        <v>4</v>
      </c>
      <c r="H34" s="258">
        <v>12</v>
      </c>
      <c r="I34" s="381">
        <f>SUM(G34:H34)</f>
        <v>16</v>
      </c>
      <c r="J34" s="649"/>
      <c r="K34" s="650"/>
      <c r="L34" s="651"/>
      <c r="M34" s="17">
        <f>+D34+G34</f>
        <v>54</v>
      </c>
      <c r="N34" s="18">
        <f>+E34+H34</f>
        <v>75</v>
      </c>
      <c r="O34" s="382">
        <f t="shared" si="1"/>
        <v>129</v>
      </c>
    </row>
    <row r="35" spans="2:15" ht="12.75" customHeight="1" thickBot="1">
      <c r="B35" s="276"/>
      <c r="C35" s="388" t="s">
        <v>304</v>
      </c>
      <c r="D35" s="25">
        <v>99</v>
      </c>
      <c r="E35" s="391">
        <v>102</v>
      </c>
      <c r="F35" s="380">
        <f t="shared" si="0"/>
        <v>201</v>
      </c>
      <c r="G35" s="652"/>
      <c r="H35" s="653"/>
      <c r="I35" s="654"/>
      <c r="J35" s="652"/>
      <c r="K35" s="653"/>
      <c r="L35" s="654"/>
      <c r="M35" s="17">
        <f>+D35+G35</f>
        <v>99</v>
      </c>
      <c r="N35" s="18">
        <f>+E35+H35</f>
        <v>102</v>
      </c>
      <c r="O35" s="382">
        <f t="shared" si="1"/>
        <v>201</v>
      </c>
    </row>
    <row r="36" spans="2:15" ht="15" thickBot="1">
      <c r="B36" s="278"/>
      <c r="C36" s="393" t="s">
        <v>30</v>
      </c>
      <c r="D36" s="266">
        <f>SUM(D10:D35)</f>
        <v>2923</v>
      </c>
      <c r="E36" s="266">
        <f>SUM(E10:E35)</f>
        <v>1598</v>
      </c>
      <c r="F36" s="378">
        <f t="shared" si="0"/>
        <v>4521</v>
      </c>
      <c r="G36" s="266">
        <f>SUM(G10:G35)</f>
        <v>118</v>
      </c>
      <c r="H36" s="267">
        <f>SUM(H10:H35)</f>
        <v>122</v>
      </c>
      <c r="I36" s="267">
        <f>SUM(G36:H36)</f>
        <v>240</v>
      </c>
      <c r="J36" s="152"/>
      <c r="K36" s="152"/>
      <c r="L36" s="152"/>
      <c r="M36" s="178">
        <f>SUM(M10:M35)</f>
        <v>3041</v>
      </c>
      <c r="N36" s="178">
        <f>SUM(N10:N35)</f>
        <v>1720</v>
      </c>
      <c r="O36" s="377">
        <f t="shared" si="1"/>
        <v>4761</v>
      </c>
    </row>
    <row r="37" spans="2:15" ht="14.25">
      <c r="B37" s="279"/>
      <c r="C37" s="394" t="s">
        <v>60</v>
      </c>
      <c r="D37" s="70">
        <v>109</v>
      </c>
      <c r="E37" s="395">
        <v>134</v>
      </c>
      <c r="F37" s="396">
        <f t="shared" si="0"/>
        <v>243</v>
      </c>
      <c r="G37" s="646"/>
      <c r="H37" s="647"/>
      <c r="I37" s="648"/>
      <c r="J37" s="646"/>
      <c r="K37" s="647"/>
      <c r="L37" s="648"/>
      <c r="M37" s="70">
        <f>+D37</f>
        <v>109</v>
      </c>
      <c r="N37" s="71">
        <f>+E37</f>
        <v>134</v>
      </c>
      <c r="O37" s="392">
        <f t="shared" si="1"/>
        <v>243</v>
      </c>
    </row>
    <row r="38" spans="2:15" ht="14.25">
      <c r="B38" s="276"/>
      <c r="C38" s="390" t="s">
        <v>61</v>
      </c>
      <c r="D38" s="17">
        <v>101</v>
      </c>
      <c r="E38" s="258">
        <v>71</v>
      </c>
      <c r="F38" s="380">
        <f t="shared" si="0"/>
        <v>172</v>
      </c>
      <c r="G38" s="17">
        <v>28</v>
      </c>
      <c r="H38" s="258">
        <v>22</v>
      </c>
      <c r="I38" s="381">
        <f aca="true" t="shared" si="7" ref="I38:I44">SUM(G38:H38)</f>
        <v>50</v>
      </c>
      <c r="J38" s="649"/>
      <c r="K38" s="650"/>
      <c r="L38" s="651"/>
      <c r="M38" s="17">
        <f aca="true" t="shared" si="8" ref="M38:N45">+D38+G38</f>
        <v>129</v>
      </c>
      <c r="N38" s="18">
        <f t="shared" si="8"/>
        <v>93</v>
      </c>
      <c r="O38" s="382">
        <f t="shared" si="1"/>
        <v>222</v>
      </c>
    </row>
    <row r="39" spans="2:15" ht="14.25">
      <c r="B39" s="276"/>
      <c r="C39" s="390" t="s">
        <v>62</v>
      </c>
      <c r="D39" s="17">
        <v>88</v>
      </c>
      <c r="E39" s="258">
        <v>110</v>
      </c>
      <c r="F39" s="380">
        <f t="shared" si="0"/>
        <v>198</v>
      </c>
      <c r="G39" s="17">
        <v>8</v>
      </c>
      <c r="H39" s="258">
        <v>16</v>
      </c>
      <c r="I39" s="381">
        <f t="shared" si="7"/>
        <v>24</v>
      </c>
      <c r="J39" s="649"/>
      <c r="K39" s="650"/>
      <c r="L39" s="651"/>
      <c r="M39" s="17">
        <f t="shared" si="8"/>
        <v>96</v>
      </c>
      <c r="N39" s="18">
        <f t="shared" si="8"/>
        <v>126</v>
      </c>
      <c r="O39" s="382">
        <f t="shared" si="1"/>
        <v>222</v>
      </c>
    </row>
    <row r="40" spans="2:15" ht="12.75" customHeight="1">
      <c r="B40" s="276"/>
      <c r="C40" s="390" t="s">
        <v>63</v>
      </c>
      <c r="D40" s="17">
        <v>167</v>
      </c>
      <c r="E40" s="258">
        <v>70</v>
      </c>
      <c r="F40" s="380">
        <f aca="true" t="shared" si="9" ref="F40:F70">SUM(D40:E40)</f>
        <v>237</v>
      </c>
      <c r="G40" s="17">
        <v>32</v>
      </c>
      <c r="H40" s="258">
        <v>29</v>
      </c>
      <c r="I40" s="381">
        <f t="shared" si="7"/>
        <v>61</v>
      </c>
      <c r="J40" s="649"/>
      <c r="K40" s="650"/>
      <c r="L40" s="651"/>
      <c r="M40" s="17">
        <f t="shared" si="8"/>
        <v>199</v>
      </c>
      <c r="N40" s="18">
        <f t="shared" si="8"/>
        <v>99</v>
      </c>
      <c r="O40" s="382">
        <f aca="true" t="shared" si="10" ref="O40:O70">SUM(M40:N40)</f>
        <v>298</v>
      </c>
    </row>
    <row r="41" spans="2:15" ht="15">
      <c r="B41" s="277" t="s">
        <v>64</v>
      </c>
      <c r="C41" s="383" t="s">
        <v>65</v>
      </c>
      <c r="D41" s="30">
        <v>25</v>
      </c>
      <c r="E41" s="384">
        <v>56</v>
      </c>
      <c r="F41" s="385">
        <f t="shared" si="9"/>
        <v>81</v>
      </c>
      <c r="G41" s="30">
        <v>9</v>
      </c>
      <c r="H41" s="384">
        <v>21</v>
      </c>
      <c r="I41" s="386">
        <f t="shared" si="7"/>
        <v>30</v>
      </c>
      <c r="J41" s="649"/>
      <c r="K41" s="650"/>
      <c r="L41" s="651"/>
      <c r="M41" s="30">
        <f t="shared" si="8"/>
        <v>34</v>
      </c>
      <c r="N41" s="31">
        <f t="shared" si="8"/>
        <v>77</v>
      </c>
      <c r="O41" s="387">
        <f t="shared" si="10"/>
        <v>111</v>
      </c>
    </row>
    <row r="42" spans="2:15" ht="15">
      <c r="B42" s="277"/>
      <c r="C42" s="390" t="s">
        <v>66</v>
      </c>
      <c r="D42" s="17">
        <v>59</v>
      </c>
      <c r="E42" s="258">
        <v>110</v>
      </c>
      <c r="F42" s="380">
        <f t="shared" si="9"/>
        <v>169</v>
      </c>
      <c r="G42" s="17">
        <v>6</v>
      </c>
      <c r="H42" s="258">
        <v>21</v>
      </c>
      <c r="I42" s="381">
        <f t="shared" si="7"/>
        <v>27</v>
      </c>
      <c r="J42" s="649"/>
      <c r="K42" s="650"/>
      <c r="L42" s="651"/>
      <c r="M42" s="17">
        <f t="shared" si="8"/>
        <v>65</v>
      </c>
      <c r="N42" s="18">
        <f t="shared" si="8"/>
        <v>131</v>
      </c>
      <c r="O42" s="382">
        <f t="shared" si="10"/>
        <v>196</v>
      </c>
    </row>
    <row r="43" spans="2:15" ht="15">
      <c r="B43" s="277" t="s">
        <v>26</v>
      </c>
      <c r="C43" s="390" t="s">
        <v>67</v>
      </c>
      <c r="D43" s="17">
        <v>90</v>
      </c>
      <c r="E43" s="258">
        <v>76</v>
      </c>
      <c r="F43" s="380">
        <f t="shared" si="9"/>
        <v>166</v>
      </c>
      <c r="G43" s="17">
        <v>20</v>
      </c>
      <c r="H43" s="258">
        <v>26</v>
      </c>
      <c r="I43" s="381">
        <f t="shared" si="7"/>
        <v>46</v>
      </c>
      <c r="J43" s="649"/>
      <c r="K43" s="650"/>
      <c r="L43" s="651"/>
      <c r="M43" s="17">
        <f t="shared" si="8"/>
        <v>110</v>
      </c>
      <c r="N43" s="18">
        <f t="shared" si="8"/>
        <v>102</v>
      </c>
      <c r="O43" s="382">
        <f t="shared" si="10"/>
        <v>212</v>
      </c>
    </row>
    <row r="44" spans="2:15" ht="14.25">
      <c r="B44" s="276"/>
      <c r="C44" s="390" t="s">
        <v>68</v>
      </c>
      <c r="D44" s="17">
        <v>217</v>
      </c>
      <c r="E44" s="258">
        <v>127</v>
      </c>
      <c r="F44" s="380">
        <f t="shared" si="9"/>
        <v>344</v>
      </c>
      <c r="G44" s="17">
        <v>28</v>
      </c>
      <c r="H44" s="258">
        <v>31</v>
      </c>
      <c r="I44" s="381">
        <f t="shared" si="7"/>
        <v>59</v>
      </c>
      <c r="J44" s="649"/>
      <c r="K44" s="650"/>
      <c r="L44" s="651"/>
      <c r="M44" s="17">
        <f t="shared" si="8"/>
        <v>245</v>
      </c>
      <c r="N44" s="18">
        <f t="shared" si="8"/>
        <v>158</v>
      </c>
      <c r="O44" s="382">
        <f t="shared" si="10"/>
        <v>403</v>
      </c>
    </row>
    <row r="45" spans="2:15" ht="14.25">
      <c r="B45" s="276"/>
      <c r="C45" s="390" t="s">
        <v>326</v>
      </c>
      <c r="D45" s="17">
        <v>32</v>
      </c>
      <c r="E45" s="258">
        <v>10</v>
      </c>
      <c r="F45" s="380">
        <f t="shared" si="9"/>
        <v>42</v>
      </c>
      <c r="G45" s="649"/>
      <c r="H45" s="650"/>
      <c r="I45" s="651"/>
      <c r="J45" s="649"/>
      <c r="K45" s="650"/>
      <c r="L45" s="651"/>
      <c r="M45" s="17">
        <f t="shared" si="8"/>
        <v>32</v>
      </c>
      <c r="N45" s="18">
        <f t="shared" si="8"/>
        <v>10</v>
      </c>
      <c r="O45" s="382">
        <f t="shared" si="10"/>
        <v>42</v>
      </c>
    </row>
    <row r="46" spans="2:15" ht="14.25">
      <c r="B46" s="276"/>
      <c r="C46" s="390" t="s">
        <v>69</v>
      </c>
      <c r="D46" s="17">
        <v>300</v>
      </c>
      <c r="E46" s="258">
        <v>107</v>
      </c>
      <c r="F46" s="380">
        <f t="shared" si="9"/>
        <v>407</v>
      </c>
      <c r="G46" s="649"/>
      <c r="H46" s="650"/>
      <c r="I46" s="651"/>
      <c r="J46" s="649"/>
      <c r="K46" s="650"/>
      <c r="L46" s="651"/>
      <c r="M46" s="17">
        <f>+D46</f>
        <v>300</v>
      </c>
      <c r="N46" s="18">
        <f>+E46+H46</f>
        <v>107</v>
      </c>
      <c r="O46" s="382">
        <f t="shared" si="10"/>
        <v>407</v>
      </c>
    </row>
    <row r="47" spans="2:15" ht="14.25">
      <c r="B47" s="276"/>
      <c r="C47" s="390" t="s">
        <v>211</v>
      </c>
      <c r="D47" s="17">
        <v>114</v>
      </c>
      <c r="E47" s="258">
        <v>102</v>
      </c>
      <c r="F47" s="380">
        <f t="shared" si="9"/>
        <v>216</v>
      </c>
      <c r="G47" s="649"/>
      <c r="H47" s="650"/>
      <c r="I47" s="651"/>
      <c r="J47" s="649"/>
      <c r="K47" s="650"/>
      <c r="L47" s="651"/>
      <c r="M47" s="17">
        <f>+D47</f>
        <v>114</v>
      </c>
      <c r="N47" s="18">
        <f>+E47</f>
        <v>102</v>
      </c>
      <c r="O47" s="382">
        <f t="shared" si="10"/>
        <v>216</v>
      </c>
    </row>
    <row r="48" spans="2:15" ht="14.25">
      <c r="B48" s="276"/>
      <c r="C48" s="390" t="s">
        <v>70</v>
      </c>
      <c r="D48" s="17">
        <v>171</v>
      </c>
      <c r="E48" s="258">
        <v>50</v>
      </c>
      <c r="F48" s="380">
        <f t="shared" si="9"/>
        <v>221</v>
      </c>
      <c r="G48" s="649"/>
      <c r="H48" s="650"/>
      <c r="I48" s="651"/>
      <c r="J48" s="649"/>
      <c r="K48" s="650"/>
      <c r="L48" s="651"/>
      <c r="M48" s="17">
        <f>+D48</f>
        <v>171</v>
      </c>
      <c r="N48" s="18">
        <f>+E48</f>
        <v>50</v>
      </c>
      <c r="O48" s="382">
        <f t="shared" si="10"/>
        <v>221</v>
      </c>
    </row>
    <row r="49" spans="2:15" ht="14.25">
      <c r="B49" s="280"/>
      <c r="C49" s="390" t="s">
        <v>71</v>
      </c>
      <c r="D49" s="17">
        <v>119</v>
      </c>
      <c r="E49" s="258">
        <v>176</v>
      </c>
      <c r="F49" s="380">
        <f t="shared" si="9"/>
        <v>295</v>
      </c>
      <c r="G49" s="17">
        <v>24</v>
      </c>
      <c r="H49" s="258">
        <v>52</v>
      </c>
      <c r="I49" s="381">
        <f>SUM(G49:H49)</f>
        <v>76</v>
      </c>
      <c r="J49" s="649"/>
      <c r="K49" s="650"/>
      <c r="L49" s="651"/>
      <c r="M49" s="17">
        <f>+D49+G49</f>
        <v>143</v>
      </c>
      <c r="N49" s="18">
        <f>+E49+H49</f>
        <v>228</v>
      </c>
      <c r="O49" s="382">
        <f t="shared" si="10"/>
        <v>371</v>
      </c>
    </row>
    <row r="50" spans="2:15" ht="15" thickBot="1">
      <c r="B50" s="276"/>
      <c r="C50" s="390" t="s">
        <v>72</v>
      </c>
      <c r="D50" s="17">
        <v>234</v>
      </c>
      <c r="E50" s="258">
        <v>88</v>
      </c>
      <c r="F50" s="380">
        <f t="shared" si="9"/>
        <v>322</v>
      </c>
      <c r="G50" s="17">
        <v>18</v>
      </c>
      <c r="H50" s="258">
        <v>25</v>
      </c>
      <c r="I50" s="381">
        <f>SUM(G50:H50)</f>
        <v>43</v>
      </c>
      <c r="J50" s="655"/>
      <c r="K50" s="656"/>
      <c r="L50" s="657"/>
      <c r="M50" s="17">
        <f>+D50+G50</f>
        <v>252</v>
      </c>
      <c r="N50" s="18">
        <f>+E50+H50</f>
        <v>113</v>
      </c>
      <c r="O50" s="382">
        <f t="shared" si="10"/>
        <v>365</v>
      </c>
    </row>
    <row r="51" spans="2:15" ht="15" thickBot="1">
      <c r="B51" s="276"/>
      <c r="C51" s="393" t="s">
        <v>30</v>
      </c>
      <c r="D51" s="266">
        <f>SUM(D37:D50)</f>
        <v>1826</v>
      </c>
      <c r="E51" s="267">
        <f>SUM(E37:E50)</f>
        <v>1287</v>
      </c>
      <c r="F51" s="378">
        <f t="shared" si="9"/>
        <v>3113</v>
      </c>
      <c r="G51" s="266">
        <f>SUM(G38:G50)</f>
        <v>173</v>
      </c>
      <c r="H51" s="267">
        <f>SUM(H38:H50)</f>
        <v>243</v>
      </c>
      <c r="I51" s="267">
        <f>SUM(G51:H51)</f>
        <v>416</v>
      </c>
      <c r="J51" s="266"/>
      <c r="K51" s="267"/>
      <c r="L51" s="658"/>
      <c r="M51" s="178">
        <f>SUM(M37:M50)</f>
        <v>1999</v>
      </c>
      <c r="N51" s="179">
        <f>SUM(N37:N50)</f>
        <v>1530</v>
      </c>
      <c r="O51" s="377">
        <f t="shared" si="10"/>
        <v>3529</v>
      </c>
    </row>
    <row r="52" spans="2:15" ht="15">
      <c r="B52" s="281"/>
      <c r="C52" s="397" t="s">
        <v>232</v>
      </c>
      <c r="D52" s="68">
        <v>95</v>
      </c>
      <c r="E52" s="398">
        <v>99</v>
      </c>
      <c r="F52" s="146">
        <f t="shared" si="9"/>
        <v>194</v>
      </c>
      <c r="G52" s="659"/>
      <c r="H52" s="660"/>
      <c r="I52" s="661"/>
      <c r="J52" s="659"/>
      <c r="K52" s="660"/>
      <c r="L52" s="661"/>
      <c r="M52" s="68">
        <f aca="true" t="shared" si="11" ref="M52:N54">+D52</f>
        <v>95</v>
      </c>
      <c r="N52" s="399">
        <f t="shared" si="11"/>
        <v>99</v>
      </c>
      <c r="O52" s="138">
        <f t="shared" si="10"/>
        <v>194</v>
      </c>
    </row>
    <row r="53" spans="2:15" ht="15">
      <c r="B53" s="277" t="s">
        <v>231</v>
      </c>
      <c r="C53" s="400" t="s">
        <v>259</v>
      </c>
      <c r="D53" s="231">
        <v>42</v>
      </c>
      <c r="E53" s="401">
        <v>23</v>
      </c>
      <c r="F53" s="126">
        <f t="shared" si="9"/>
        <v>65</v>
      </c>
      <c r="G53" s="649"/>
      <c r="H53" s="650"/>
      <c r="I53" s="651"/>
      <c r="J53" s="649"/>
      <c r="K53" s="650"/>
      <c r="L53" s="651"/>
      <c r="M53" s="231">
        <f t="shared" si="11"/>
        <v>42</v>
      </c>
      <c r="N53" s="401">
        <f t="shared" si="11"/>
        <v>23</v>
      </c>
      <c r="O53" s="140">
        <f t="shared" si="10"/>
        <v>65</v>
      </c>
    </row>
    <row r="54" spans="2:15" ht="15.75" thickBot="1">
      <c r="B54" s="277"/>
      <c r="C54" s="402" t="s">
        <v>287</v>
      </c>
      <c r="D54" s="257">
        <v>34</v>
      </c>
      <c r="E54" s="250">
        <v>7</v>
      </c>
      <c r="F54" s="403">
        <f t="shared" si="9"/>
        <v>41</v>
      </c>
      <c r="G54" s="652"/>
      <c r="H54" s="653"/>
      <c r="I54" s="651"/>
      <c r="J54" s="652"/>
      <c r="K54" s="653"/>
      <c r="L54" s="651"/>
      <c r="M54" s="231">
        <f t="shared" si="11"/>
        <v>34</v>
      </c>
      <c r="N54" s="401">
        <f t="shared" si="11"/>
        <v>7</v>
      </c>
      <c r="O54" s="140">
        <f t="shared" si="10"/>
        <v>41</v>
      </c>
    </row>
    <row r="55" spans="2:15" ht="19.5" customHeight="1" thickBot="1">
      <c r="B55" s="282"/>
      <c r="C55" s="28" t="s">
        <v>30</v>
      </c>
      <c r="D55" s="662">
        <f>SUM(D52:D54)</f>
        <v>171</v>
      </c>
      <c r="E55" s="662">
        <f>SUM(E52:E54)</f>
        <v>129</v>
      </c>
      <c r="F55" s="152">
        <f t="shared" si="9"/>
        <v>300</v>
      </c>
      <c r="G55" s="266"/>
      <c r="H55" s="267"/>
      <c r="I55" s="267"/>
      <c r="J55" s="266"/>
      <c r="K55" s="267"/>
      <c r="L55" s="267"/>
      <c r="M55" s="180">
        <f>SUM(M52:M54)</f>
        <v>171</v>
      </c>
      <c r="N55" s="181">
        <f>SUM(N52:N54)</f>
        <v>129</v>
      </c>
      <c r="O55" s="176">
        <f t="shared" si="10"/>
        <v>300</v>
      </c>
    </row>
    <row r="56" spans="2:15" ht="15.75" customHeight="1">
      <c r="B56" s="276"/>
      <c r="C56" s="32" t="s">
        <v>73</v>
      </c>
      <c r="D56" s="663">
        <v>173</v>
      </c>
      <c r="E56" s="398">
        <v>224</v>
      </c>
      <c r="F56" s="146">
        <f t="shared" si="9"/>
        <v>397</v>
      </c>
      <c r="G56" s="68"/>
      <c r="H56" s="399"/>
      <c r="I56" s="399"/>
      <c r="J56" s="68"/>
      <c r="K56" s="399"/>
      <c r="L56" s="399"/>
      <c r="M56" s="34">
        <f>+D56</f>
        <v>173</v>
      </c>
      <c r="N56" s="35">
        <f>+E56</f>
        <v>224</v>
      </c>
      <c r="O56" s="219">
        <f t="shared" si="10"/>
        <v>397</v>
      </c>
    </row>
    <row r="57" spans="2:15" ht="15.75" customHeight="1">
      <c r="B57" s="276"/>
      <c r="C57" s="218" t="s">
        <v>288</v>
      </c>
      <c r="D57" s="433">
        <v>52</v>
      </c>
      <c r="E57" s="664">
        <v>55</v>
      </c>
      <c r="F57" s="129">
        <f t="shared" si="9"/>
        <v>107</v>
      </c>
      <c r="G57" s="256"/>
      <c r="H57" s="568"/>
      <c r="I57" s="568"/>
      <c r="J57" s="256"/>
      <c r="K57" s="568"/>
      <c r="L57" s="568"/>
      <c r="M57" s="89">
        <f>+D57</f>
        <v>52</v>
      </c>
      <c r="N57" s="136">
        <f>+E57</f>
        <v>55</v>
      </c>
      <c r="O57" s="235">
        <f t="shared" si="10"/>
        <v>107</v>
      </c>
    </row>
    <row r="58" spans="2:15" ht="15.75" customHeight="1">
      <c r="B58" s="277" t="s">
        <v>74</v>
      </c>
      <c r="C58" s="37" t="s">
        <v>75</v>
      </c>
      <c r="D58" s="232">
        <v>161</v>
      </c>
      <c r="E58" s="666">
        <v>268</v>
      </c>
      <c r="F58" s="126">
        <f t="shared" si="9"/>
        <v>429</v>
      </c>
      <c r="G58" s="231">
        <v>28</v>
      </c>
      <c r="H58" s="401">
        <v>45</v>
      </c>
      <c r="I58" s="381">
        <f aca="true" t="shared" si="12" ref="I58:I66">SUM(G58:H58)</f>
        <v>73</v>
      </c>
      <c r="J58" s="231"/>
      <c r="K58" s="401"/>
      <c r="L58" s="381"/>
      <c r="M58" s="39">
        <f aca="true" t="shared" si="13" ref="M58:N61">+D58+G58</f>
        <v>189</v>
      </c>
      <c r="N58" s="40">
        <f t="shared" si="13"/>
        <v>313</v>
      </c>
      <c r="O58" s="41">
        <f t="shared" si="10"/>
        <v>502</v>
      </c>
    </row>
    <row r="59" spans="2:15" ht="15">
      <c r="B59" s="277" t="s">
        <v>26</v>
      </c>
      <c r="C59" s="200" t="s">
        <v>76</v>
      </c>
      <c r="D59" s="232">
        <v>141</v>
      </c>
      <c r="E59" s="667">
        <v>212</v>
      </c>
      <c r="F59" s="126">
        <f t="shared" si="9"/>
        <v>353</v>
      </c>
      <c r="G59" s="231">
        <v>16</v>
      </c>
      <c r="H59" s="401">
        <v>30</v>
      </c>
      <c r="I59" s="381">
        <f t="shared" si="12"/>
        <v>46</v>
      </c>
      <c r="J59" s="231"/>
      <c r="K59" s="401"/>
      <c r="L59" s="381"/>
      <c r="M59" s="39">
        <f t="shared" si="13"/>
        <v>157</v>
      </c>
      <c r="N59" s="40">
        <f t="shared" si="13"/>
        <v>242</v>
      </c>
      <c r="O59" s="41">
        <f t="shared" si="10"/>
        <v>399</v>
      </c>
    </row>
    <row r="60" spans="2:15" ht="15">
      <c r="B60" s="277"/>
      <c r="C60" s="200" t="s">
        <v>327</v>
      </c>
      <c r="D60" s="232">
        <v>22</v>
      </c>
      <c r="E60" s="666">
        <v>34</v>
      </c>
      <c r="F60" s="126">
        <f t="shared" si="9"/>
        <v>56</v>
      </c>
      <c r="G60" s="231"/>
      <c r="H60" s="401"/>
      <c r="I60" s="381"/>
      <c r="J60" s="231"/>
      <c r="K60" s="401"/>
      <c r="L60" s="381"/>
      <c r="M60" s="39">
        <f t="shared" si="13"/>
        <v>22</v>
      </c>
      <c r="N60" s="40">
        <f t="shared" si="13"/>
        <v>34</v>
      </c>
      <c r="O60" s="41">
        <f t="shared" si="10"/>
        <v>56</v>
      </c>
    </row>
    <row r="61" spans="2:15" ht="15">
      <c r="B61" s="277"/>
      <c r="C61" s="200" t="s">
        <v>328</v>
      </c>
      <c r="D61" s="232">
        <v>17</v>
      </c>
      <c r="E61" s="666">
        <v>24</v>
      </c>
      <c r="F61" s="126">
        <f t="shared" si="9"/>
        <v>41</v>
      </c>
      <c r="G61" s="231"/>
      <c r="H61" s="401"/>
      <c r="I61" s="381"/>
      <c r="J61" s="231"/>
      <c r="K61" s="401"/>
      <c r="L61" s="381"/>
      <c r="M61" s="39">
        <f t="shared" si="13"/>
        <v>17</v>
      </c>
      <c r="N61" s="40">
        <f t="shared" si="13"/>
        <v>24</v>
      </c>
      <c r="O61" s="41">
        <f t="shared" si="10"/>
        <v>41</v>
      </c>
    </row>
    <row r="62" spans="2:15" ht="15.75" thickBot="1">
      <c r="B62" s="277"/>
      <c r="C62" s="201" t="s">
        <v>260</v>
      </c>
      <c r="D62" s="668">
        <v>113</v>
      </c>
      <c r="E62" s="669">
        <v>184</v>
      </c>
      <c r="F62" s="670">
        <f t="shared" si="9"/>
        <v>297</v>
      </c>
      <c r="G62" s="562"/>
      <c r="H62" s="573"/>
      <c r="I62" s="671"/>
      <c r="J62" s="562"/>
      <c r="K62" s="573"/>
      <c r="L62" s="671"/>
      <c r="M62" s="42">
        <f>+D62</f>
        <v>113</v>
      </c>
      <c r="N62" s="43">
        <f>+E62</f>
        <v>184</v>
      </c>
      <c r="O62" s="44">
        <f t="shared" si="10"/>
        <v>297</v>
      </c>
    </row>
    <row r="63" spans="2:15" ht="15" thickBot="1">
      <c r="B63" s="283"/>
      <c r="C63" s="28" t="s">
        <v>30</v>
      </c>
      <c r="D63" s="266">
        <f>SUM(D56:D62)</f>
        <v>679</v>
      </c>
      <c r="E63" s="267">
        <f>SUM(E56:E62)</f>
        <v>1001</v>
      </c>
      <c r="F63" s="378">
        <f t="shared" si="9"/>
        <v>1680</v>
      </c>
      <c r="G63" s="266">
        <f>SUM(G58:G59)</f>
        <v>44</v>
      </c>
      <c r="H63" s="267">
        <f>SUM(H58:H59)</f>
        <v>75</v>
      </c>
      <c r="I63" s="267">
        <f t="shared" si="12"/>
        <v>119</v>
      </c>
      <c r="J63" s="266"/>
      <c r="K63" s="267"/>
      <c r="L63" s="267"/>
      <c r="M63" s="175">
        <f>SUM(M56:M62)</f>
        <v>723</v>
      </c>
      <c r="N63" s="176">
        <f>SUM(N56:N62)</f>
        <v>1076</v>
      </c>
      <c r="O63" s="177">
        <f t="shared" si="10"/>
        <v>1799</v>
      </c>
    </row>
    <row r="64" spans="2:15" ht="12.75">
      <c r="B64" s="284"/>
      <c r="C64" s="32" t="s">
        <v>77</v>
      </c>
      <c r="D64" s="6">
        <v>534</v>
      </c>
      <c r="E64" s="427">
        <v>438</v>
      </c>
      <c r="F64" s="672">
        <f t="shared" si="9"/>
        <v>972</v>
      </c>
      <c r="G64" s="6">
        <v>369</v>
      </c>
      <c r="H64" s="427">
        <v>326</v>
      </c>
      <c r="I64" s="428">
        <f t="shared" si="12"/>
        <v>695</v>
      </c>
      <c r="J64" s="6">
        <v>553</v>
      </c>
      <c r="K64" s="427">
        <v>229</v>
      </c>
      <c r="L64" s="428">
        <f>+J64+K64</f>
        <v>782</v>
      </c>
      <c r="M64" s="8">
        <f>+D64+G64+J64</f>
        <v>1456</v>
      </c>
      <c r="N64" s="429">
        <f>+E64+H64+K64</f>
        <v>993</v>
      </c>
      <c r="O64" s="7">
        <f t="shared" si="10"/>
        <v>2449</v>
      </c>
    </row>
    <row r="65" spans="2:15" ht="15.75" thickBot="1">
      <c r="B65" s="277" t="s">
        <v>237</v>
      </c>
      <c r="C65" s="46" t="s">
        <v>78</v>
      </c>
      <c r="D65" s="47">
        <v>8</v>
      </c>
      <c r="E65" s="673">
        <v>20</v>
      </c>
      <c r="F65" s="674">
        <f t="shared" si="9"/>
        <v>28</v>
      </c>
      <c r="G65" s="47">
        <v>11</v>
      </c>
      <c r="H65" s="673">
        <v>32</v>
      </c>
      <c r="I65" s="675">
        <f t="shared" si="12"/>
        <v>43</v>
      </c>
      <c r="J65" s="47"/>
      <c r="K65" s="673"/>
      <c r="L65" s="675"/>
      <c r="M65" s="156">
        <f>+D65+G65</f>
        <v>19</v>
      </c>
      <c r="N65" s="157">
        <f>+E65+H65</f>
        <v>52</v>
      </c>
      <c r="O65" s="48">
        <f t="shared" si="10"/>
        <v>71</v>
      </c>
    </row>
    <row r="66" spans="2:15" ht="15.75" thickBot="1">
      <c r="B66" s="282" t="s">
        <v>236</v>
      </c>
      <c r="C66" s="28" t="s">
        <v>30</v>
      </c>
      <c r="D66" s="266">
        <f>SUM(D64:D65)</f>
        <v>542</v>
      </c>
      <c r="E66" s="267">
        <f>SUM(E64:E65)</f>
        <v>458</v>
      </c>
      <c r="F66" s="378">
        <f t="shared" si="9"/>
        <v>1000</v>
      </c>
      <c r="G66" s="266">
        <f>SUM(G64:G65)</f>
        <v>380</v>
      </c>
      <c r="H66" s="267">
        <f>SUM(H64:H65)</f>
        <v>358</v>
      </c>
      <c r="I66" s="267">
        <f t="shared" si="12"/>
        <v>738</v>
      </c>
      <c r="J66" s="266">
        <f>SUM(J64:J65)</f>
        <v>553</v>
      </c>
      <c r="K66" s="266">
        <f>SUM(K64:K65)</f>
        <v>229</v>
      </c>
      <c r="L66" s="266">
        <f>SUM(L64:L65)</f>
        <v>782</v>
      </c>
      <c r="M66" s="175">
        <f>SUM(M64:M65)</f>
        <v>1475</v>
      </c>
      <c r="N66" s="176">
        <f>SUM(N64:N65)</f>
        <v>1045</v>
      </c>
      <c r="O66" s="177">
        <f t="shared" si="10"/>
        <v>2520</v>
      </c>
    </row>
    <row r="67" spans="2:15" ht="12.75">
      <c r="B67" s="284"/>
      <c r="C67" s="163" t="s">
        <v>233</v>
      </c>
      <c r="D67" s="6">
        <v>91</v>
      </c>
      <c r="E67" s="427">
        <v>120</v>
      </c>
      <c r="F67" s="146">
        <f t="shared" si="9"/>
        <v>211</v>
      </c>
      <c r="G67" s="6"/>
      <c r="H67" s="427"/>
      <c r="I67" s="138"/>
      <c r="J67" s="6"/>
      <c r="K67" s="427"/>
      <c r="L67" s="428"/>
      <c r="M67" s="8">
        <f aca="true" t="shared" si="14" ref="M67:N69">+D67+G67</f>
        <v>91</v>
      </c>
      <c r="N67" s="9">
        <f t="shared" si="14"/>
        <v>120</v>
      </c>
      <c r="O67" s="94">
        <f t="shared" si="10"/>
        <v>211</v>
      </c>
    </row>
    <row r="68" spans="2:15" ht="15">
      <c r="B68" s="277" t="s">
        <v>235</v>
      </c>
      <c r="C68" s="252" t="s">
        <v>234</v>
      </c>
      <c r="D68" s="17">
        <v>121</v>
      </c>
      <c r="E68" s="258">
        <v>101</v>
      </c>
      <c r="F68" s="385">
        <f t="shared" si="9"/>
        <v>222</v>
      </c>
      <c r="G68" s="17">
        <v>69</v>
      </c>
      <c r="H68" s="258">
        <v>45</v>
      </c>
      <c r="I68" s="126">
        <f>SUM(G68:H68)</f>
        <v>114</v>
      </c>
      <c r="J68" s="17"/>
      <c r="K68" s="258"/>
      <c r="L68" s="140"/>
      <c r="M68" s="80">
        <f t="shared" si="14"/>
        <v>190</v>
      </c>
      <c r="N68" s="154">
        <f t="shared" si="14"/>
        <v>146</v>
      </c>
      <c r="O68" s="141">
        <f t="shared" si="10"/>
        <v>336</v>
      </c>
    </row>
    <row r="69" spans="2:15" ht="15.75" thickBot="1">
      <c r="B69" s="277"/>
      <c r="C69" s="251" t="s">
        <v>305</v>
      </c>
      <c r="D69" s="25">
        <v>49</v>
      </c>
      <c r="E69" s="26">
        <v>69</v>
      </c>
      <c r="F69" s="140">
        <f t="shared" si="9"/>
        <v>118</v>
      </c>
      <c r="G69" s="25"/>
      <c r="H69" s="676"/>
      <c r="I69" s="143"/>
      <c r="J69" s="25"/>
      <c r="K69" s="676"/>
      <c r="L69" s="143"/>
      <c r="M69" s="80">
        <f t="shared" si="14"/>
        <v>49</v>
      </c>
      <c r="N69" s="154">
        <f t="shared" si="14"/>
        <v>69</v>
      </c>
      <c r="O69" s="141">
        <f t="shared" si="10"/>
        <v>118</v>
      </c>
    </row>
    <row r="70" spans="2:15" ht="15.75" thickBot="1">
      <c r="B70" s="282" t="s">
        <v>16</v>
      </c>
      <c r="C70" s="28" t="s">
        <v>30</v>
      </c>
      <c r="D70" s="266">
        <f>SUM(D67:D69)</f>
        <v>261</v>
      </c>
      <c r="E70" s="658">
        <f>SUM(E67:E69)</f>
        <v>290</v>
      </c>
      <c r="F70" s="378">
        <f t="shared" si="9"/>
        <v>551</v>
      </c>
      <c r="G70" s="266">
        <f>SUM(G67:G69)</f>
        <v>69</v>
      </c>
      <c r="H70" s="267">
        <f>SUM(H67:H69)</f>
        <v>45</v>
      </c>
      <c r="I70" s="267">
        <f>+G70+H70</f>
        <v>114</v>
      </c>
      <c r="J70" s="266"/>
      <c r="K70" s="267"/>
      <c r="L70" s="267"/>
      <c r="M70" s="175">
        <f>SUM(M67:M69)</f>
        <v>330</v>
      </c>
      <c r="N70" s="177">
        <f>SUM(N67:N69)</f>
        <v>335</v>
      </c>
      <c r="O70" s="176">
        <f t="shared" si="10"/>
        <v>665</v>
      </c>
    </row>
    <row r="71" spans="2:15" ht="15">
      <c r="B71" s="281"/>
      <c r="C71" s="163" t="s">
        <v>329</v>
      </c>
      <c r="D71" s="6">
        <v>62</v>
      </c>
      <c r="E71" s="427">
        <v>68</v>
      </c>
      <c r="F71" s="146">
        <f>+D71+E71</f>
        <v>130</v>
      </c>
      <c r="G71" s="646"/>
      <c r="H71" s="647"/>
      <c r="I71" s="647"/>
      <c r="J71" s="646"/>
      <c r="K71" s="647"/>
      <c r="L71" s="677"/>
      <c r="M71" s="6">
        <f aca="true" t="shared" si="15" ref="M71:N74">+D71</f>
        <v>62</v>
      </c>
      <c r="N71" s="51">
        <f t="shared" si="15"/>
        <v>68</v>
      </c>
      <c r="O71" s="52">
        <f>+M71+N71</f>
        <v>130</v>
      </c>
    </row>
    <row r="72" spans="2:15" ht="15.75" thickBot="1">
      <c r="B72" s="277" t="s">
        <v>238</v>
      </c>
      <c r="C72" s="252" t="s">
        <v>330</v>
      </c>
      <c r="D72" s="17">
        <v>220</v>
      </c>
      <c r="E72" s="258">
        <v>197</v>
      </c>
      <c r="F72" s="385">
        <f>+D72+E72</f>
        <v>417</v>
      </c>
      <c r="G72" s="655"/>
      <c r="H72" s="656"/>
      <c r="I72" s="656"/>
      <c r="J72" s="655"/>
      <c r="K72" s="656"/>
      <c r="L72" s="678"/>
      <c r="M72" s="25">
        <f t="shared" si="15"/>
        <v>220</v>
      </c>
      <c r="N72" s="272">
        <f t="shared" si="15"/>
        <v>197</v>
      </c>
      <c r="O72" s="45">
        <f>+M72+N72</f>
        <v>417</v>
      </c>
    </row>
    <row r="73" spans="2:15" ht="19.5" customHeight="1" thickBot="1">
      <c r="B73" s="282"/>
      <c r="C73" s="28" t="s">
        <v>30</v>
      </c>
      <c r="D73" s="266">
        <f>+D71+D72</f>
        <v>282</v>
      </c>
      <c r="E73" s="662">
        <f>+E71+E72</f>
        <v>265</v>
      </c>
      <c r="F73" s="152">
        <f>+F71+F72</f>
        <v>547</v>
      </c>
      <c r="G73" s="266"/>
      <c r="H73" s="267"/>
      <c r="I73" s="267"/>
      <c r="J73" s="266"/>
      <c r="K73" s="267"/>
      <c r="L73" s="267"/>
      <c r="M73" s="175">
        <f t="shared" si="15"/>
        <v>282</v>
      </c>
      <c r="N73" s="181">
        <f t="shared" si="15"/>
        <v>265</v>
      </c>
      <c r="O73" s="177">
        <f aca="true" t="shared" si="16" ref="O73:O84">SUM(M73:N73)</f>
        <v>547</v>
      </c>
    </row>
    <row r="74" spans="2:15" ht="12.75" customHeight="1">
      <c r="B74" s="275"/>
      <c r="C74" s="49" t="s">
        <v>79</v>
      </c>
      <c r="D74" s="6">
        <v>125</v>
      </c>
      <c r="E74" s="51">
        <v>314</v>
      </c>
      <c r="F74" s="146">
        <f aca="true" t="shared" si="17" ref="F74:F84">SUM(D74:E74)</f>
        <v>439</v>
      </c>
      <c r="G74" s="679"/>
      <c r="H74" s="680"/>
      <c r="I74" s="681"/>
      <c r="J74" s="679"/>
      <c r="K74" s="680"/>
      <c r="L74" s="681"/>
      <c r="M74" s="6">
        <f t="shared" si="15"/>
        <v>125</v>
      </c>
      <c r="N74" s="51">
        <f t="shared" si="15"/>
        <v>314</v>
      </c>
      <c r="O74" s="52">
        <f t="shared" si="16"/>
        <v>439</v>
      </c>
    </row>
    <row r="75" spans="2:15" ht="12.75" customHeight="1">
      <c r="B75" s="276"/>
      <c r="C75" s="20" t="s">
        <v>80</v>
      </c>
      <c r="D75" s="30">
        <v>158</v>
      </c>
      <c r="E75" s="128">
        <v>202</v>
      </c>
      <c r="F75" s="129">
        <f t="shared" si="17"/>
        <v>360</v>
      </c>
      <c r="G75" s="30">
        <v>59</v>
      </c>
      <c r="H75" s="128">
        <v>105</v>
      </c>
      <c r="I75" s="129">
        <f>+G75+H75</f>
        <v>164</v>
      </c>
      <c r="J75" s="30"/>
      <c r="K75" s="128"/>
      <c r="L75" s="129"/>
      <c r="M75" s="30">
        <f>+D75+G75</f>
        <v>217</v>
      </c>
      <c r="N75" s="54">
        <f>+E75+H75</f>
        <v>307</v>
      </c>
      <c r="O75" s="55">
        <f t="shared" si="16"/>
        <v>524</v>
      </c>
    </row>
    <row r="76" spans="2:15" ht="15">
      <c r="B76" s="277"/>
      <c r="C76" s="23" t="s">
        <v>81</v>
      </c>
      <c r="D76" s="17">
        <v>132</v>
      </c>
      <c r="E76" s="60">
        <v>426</v>
      </c>
      <c r="F76" s="126">
        <f t="shared" si="17"/>
        <v>558</v>
      </c>
      <c r="G76" s="17"/>
      <c r="H76" s="60"/>
      <c r="I76" s="126"/>
      <c r="J76" s="17"/>
      <c r="K76" s="60"/>
      <c r="L76" s="126"/>
      <c r="M76" s="17">
        <f>+D76</f>
        <v>132</v>
      </c>
      <c r="N76" s="57">
        <f>+E76</f>
        <v>426</v>
      </c>
      <c r="O76" s="58">
        <f t="shared" si="16"/>
        <v>558</v>
      </c>
    </row>
    <row r="77" spans="2:15" ht="15">
      <c r="B77" s="277" t="s">
        <v>82</v>
      </c>
      <c r="C77" s="59" t="s">
        <v>83</v>
      </c>
      <c r="D77" s="125">
        <v>148</v>
      </c>
      <c r="E77" s="60">
        <v>124</v>
      </c>
      <c r="F77" s="126">
        <f t="shared" si="17"/>
        <v>272</v>
      </c>
      <c r="G77" s="682"/>
      <c r="H77" s="683"/>
      <c r="I77" s="684"/>
      <c r="J77" s="682"/>
      <c r="K77" s="683"/>
      <c r="L77" s="684"/>
      <c r="M77" s="17">
        <f>+D77</f>
        <v>148</v>
      </c>
      <c r="N77" s="57">
        <f>+E77</f>
        <v>124</v>
      </c>
      <c r="O77" s="58">
        <f t="shared" si="16"/>
        <v>272</v>
      </c>
    </row>
    <row r="78" spans="2:15" ht="12.75" customHeight="1">
      <c r="B78" s="285"/>
      <c r="C78" s="23" t="s">
        <v>84</v>
      </c>
      <c r="D78" s="17">
        <v>281</v>
      </c>
      <c r="E78" s="60">
        <v>111</v>
      </c>
      <c r="F78" s="126">
        <f t="shared" si="17"/>
        <v>392</v>
      </c>
      <c r="G78" s="17">
        <v>63</v>
      </c>
      <c r="H78" s="60">
        <v>47</v>
      </c>
      <c r="I78" s="126">
        <f>SUM(G78:H78)</f>
        <v>110</v>
      </c>
      <c r="J78" s="17"/>
      <c r="K78" s="60"/>
      <c r="L78" s="126"/>
      <c r="M78" s="17">
        <f aca="true" t="shared" si="18" ref="M78:N82">+D78+G78</f>
        <v>344</v>
      </c>
      <c r="N78" s="60">
        <f t="shared" si="18"/>
        <v>158</v>
      </c>
      <c r="O78" s="58">
        <f t="shared" si="16"/>
        <v>502</v>
      </c>
    </row>
    <row r="79" spans="2:15" ht="15">
      <c r="B79" s="277" t="s">
        <v>26</v>
      </c>
      <c r="C79" s="61" t="s">
        <v>85</v>
      </c>
      <c r="D79" s="47">
        <v>93</v>
      </c>
      <c r="E79" s="685">
        <v>222</v>
      </c>
      <c r="F79" s="686">
        <f t="shared" si="17"/>
        <v>315</v>
      </c>
      <c r="G79" s="47">
        <v>29</v>
      </c>
      <c r="H79" s="685">
        <v>72</v>
      </c>
      <c r="I79" s="686">
        <f>SUM(G79:H79)</f>
        <v>101</v>
      </c>
      <c r="J79" s="47"/>
      <c r="K79" s="685"/>
      <c r="L79" s="686"/>
      <c r="M79" s="47">
        <f>+D79+G79</f>
        <v>122</v>
      </c>
      <c r="N79" s="63">
        <f>+E79+H79</f>
        <v>294</v>
      </c>
      <c r="O79" s="64">
        <f t="shared" si="16"/>
        <v>416</v>
      </c>
    </row>
    <row r="80" spans="2:15" ht="12.75" customHeight="1">
      <c r="B80" s="276"/>
      <c r="C80" s="23" t="s">
        <v>86</v>
      </c>
      <c r="D80" s="17">
        <v>96</v>
      </c>
      <c r="E80" s="60">
        <v>422</v>
      </c>
      <c r="F80" s="126">
        <f t="shared" si="17"/>
        <v>518</v>
      </c>
      <c r="G80" s="17">
        <v>10</v>
      </c>
      <c r="H80" s="60">
        <v>79</v>
      </c>
      <c r="I80" s="126">
        <f>SUM(G80:H80)</f>
        <v>89</v>
      </c>
      <c r="J80" s="17"/>
      <c r="K80" s="60"/>
      <c r="L80" s="126"/>
      <c r="M80" s="17">
        <f t="shared" si="18"/>
        <v>106</v>
      </c>
      <c r="N80" s="57">
        <f t="shared" si="18"/>
        <v>501</v>
      </c>
      <c r="O80" s="58">
        <f t="shared" si="16"/>
        <v>607</v>
      </c>
    </row>
    <row r="81" spans="2:15" ht="12.75" customHeight="1">
      <c r="B81" s="276"/>
      <c r="C81" s="66" t="s">
        <v>87</v>
      </c>
      <c r="D81" s="17">
        <v>148</v>
      </c>
      <c r="E81" s="60">
        <v>83</v>
      </c>
      <c r="F81" s="126">
        <f t="shared" si="17"/>
        <v>231</v>
      </c>
      <c r="G81" s="17"/>
      <c r="H81" s="60"/>
      <c r="I81" s="126"/>
      <c r="J81" s="17"/>
      <c r="K81" s="60"/>
      <c r="L81" s="126"/>
      <c r="M81" s="17">
        <f>+D81</f>
        <v>148</v>
      </c>
      <c r="N81" s="57">
        <f>+E81</f>
        <v>83</v>
      </c>
      <c r="O81" s="58">
        <f t="shared" si="16"/>
        <v>231</v>
      </c>
    </row>
    <row r="82" spans="2:15" ht="12.75" customHeight="1">
      <c r="B82" s="286"/>
      <c r="C82" s="23" t="s">
        <v>88</v>
      </c>
      <c r="D82" s="17">
        <v>45</v>
      </c>
      <c r="E82" s="60">
        <v>356</v>
      </c>
      <c r="F82" s="126">
        <f t="shared" si="17"/>
        <v>401</v>
      </c>
      <c r="G82" s="17">
        <v>8</v>
      </c>
      <c r="H82" s="60">
        <v>98</v>
      </c>
      <c r="I82" s="126">
        <f>SUM(G82:H82)</f>
        <v>106</v>
      </c>
      <c r="J82" s="17"/>
      <c r="K82" s="60"/>
      <c r="L82" s="126"/>
      <c r="M82" s="17">
        <f t="shared" si="18"/>
        <v>53</v>
      </c>
      <c r="N82" s="60">
        <f t="shared" si="18"/>
        <v>454</v>
      </c>
      <c r="O82" s="58">
        <f t="shared" si="16"/>
        <v>507</v>
      </c>
    </row>
    <row r="83" spans="2:15" ht="12.75" customHeight="1" thickBot="1">
      <c r="B83" s="286"/>
      <c r="C83" s="120" t="s">
        <v>89</v>
      </c>
      <c r="D83" s="17">
        <v>45</v>
      </c>
      <c r="E83" s="60">
        <v>144</v>
      </c>
      <c r="F83" s="126">
        <f t="shared" si="17"/>
        <v>189</v>
      </c>
      <c r="G83" s="17"/>
      <c r="H83" s="60"/>
      <c r="I83" s="687"/>
      <c r="J83" s="17"/>
      <c r="K83" s="60"/>
      <c r="L83" s="687"/>
      <c r="M83" s="17">
        <f>+D83</f>
        <v>45</v>
      </c>
      <c r="N83" s="60">
        <f>+E83</f>
        <v>144</v>
      </c>
      <c r="O83" s="58">
        <f t="shared" si="16"/>
        <v>189</v>
      </c>
    </row>
    <row r="84" spans="2:15" ht="15" thickBot="1">
      <c r="B84" s="278"/>
      <c r="C84" s="28" t="s">
        <v>30</v>
      </c>
      <c r="D84" s="662">
        <f>SUM(D74:D83)</f>
        <v>1271</v>
      </c>
      <c r="E84" s="267">
        <f>SUM(E74:E83)</f>
        <v>2404</v>
      </c>
      <c r="F84" s="378">
        <f t="shared" si="17"/>
        <v>3675</v>
      </c>
      <c r="G84" s="266">
        <f>SUM(G75:G83)</f>
        <v>169</v>
      </c>
      <c r="H84" s="267">
        <f>SUM(H75:H83)</f>
        <v>401</v>
      </c>
      <c r="I84" s="267">
        <f>SUM(G84:H84)</f>
        <v>570</v>
      </c>
      <c r="J84" s="266"/>
      <c r="K84" s="267"/>
      <c r="L84" s="267"/>
      <c r="M84" s="178">
        <f>SUM(M74:M83)</f>
        <v>1440</v>
      </c>
      <c r="N84" s="179">
        <f>SUM(N74:N83)</f>
        <v>2805</v>
      </c>
      <c r="O84" s="177">
        <f t="shared" si="16"/>
        <v>4245</v>
      </c>
    </row>
    <row r="86" spans="2:15" ht="15.75">
      <c r="B86" s="792" t="s">
        <v>11</v>
      </c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</row>
    <row r="87" spans="2:15" ht="15.75">
      <c r="B87" s="792" t="s">
        <v>0</v>
      </c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</row>
    <row r="88" spans="2:16" ht="15.75">
      <c r="B88" s="793" t="s">
        <v>339</v>
      </c>
      <c r="C88" s="793"/>
      <c r="D88" s="793"/>
      <c r="E88" s="793"/>
      <c r="F88" s="793"/>
      <c r="G88" s="793"/>
      <c r="H88" s="793"/>
      <c r="I88" s="793"/>
      <c r="J88" s="793"/>
      <c r="K88" s="793"/>
      <c r="L88" s="793"/>
      <c r="M88" s="793"/>
      <c r="N88" s="793"/>
      <c r="O88" s="793"/>
      <c r="P88" s="2"/>
    </row>
    <row r="89" spans="2:16" ht="16.5" thickBo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"/>
    </row>
    <row r="90" spans="2:15" ht="15" customHeight="1" thickBot="1">
      <c r="B90" s="807" t="s">
        <v>35</v>
      </c>
      <c r="C90" s="807" t="s">
        <v>1</v>
      </c>
      <c r="D90" s="809" t="s">
        <v>2</v>
      </c>
      <c r="E90" s="810"/>
      <c r="F90" s="811"/>
      <c r="G90" s="809" t="s">
        <v>3</v>
      </c>
      <c r="H90" s="810"/>
      <c r="I90" s="810"/>
      <c r="J90" s="801" t="s">
        <v>267</v>
      </c>
      <c r="K90" s="802"/>
      <c r="L90" s="803"/>
      <c r="M90" s="812" t="s">
        <v>4</v>
      </c>
      <c r="N90" s="813"/>
      <c r="O90" s="814"/>
    </row>
    <row r="91" spans="2:15" ht="15" customHeight="1" thickBot="1">
      <c r="B91" s="808"/>
      <c r="C91" s="808"/>
      <c r="D91" s="10" t="s">
        <v>5</v>
      </c>
      <c r="E91" s="11" t="s">
        <v>6</v>
      </c>
      <c r="F91" s="5" t="s">
        <v>7</v>
      </c>
      <c r="G91" s="10" t="s">
        <v>5</v>
      </c>
      <c r="H91" s="11" t="s">
        <v>6</v>
      </c>
      <c r="I91" s="5" t="s">
        <v>7</v>
      </c>
      <c r="J91" s="203" t="s">
        <v>5</v>
      </c>
      <c r="K91" s="204" t="s">
        <v>6</v>
      </c>
      <c r="L91" s="205" t="s">
        <v>7</v>
      </c>
      <c r="M91" s="173" t="s">
        <v>5</v>
      </c>
      <c r="N91" s="172" t="s">
        <v>6</v>
      </c>
      <c r="O91" s="174" t="s">
        <v>7</v>
      </c>
    </row>
    <row r="92" spans="2:15" ht="15" customHeight="1">
      <c r="B92" s="287"/>
      <c r="C92" s="423" t="s">
        <v>215</v>
      </c>
      <c r="D92" s="688">
        <v>170</v>
      </c>
      <c r="E92" s="689">
        <v>37</v>
      </c>
      <c r="F92" s="146">
        <f aca="true" t="shared" si="19" ref="F92:F97">+D92+E92</f>
        <v>207</v>
      </c>
      <c r="G92" s="68"/>
      <c r="H92" s="399"/>
      <c r="I92" s="428"/>
      <c r="J92" s="68"/>
      <c r="K92" s="399"/>
      <c r="L92" s="428"/>
      <c r="M92" s="68">
        <f aca="true" t="shared" si="20" ref="M92:N96">+D92</f>
        <v>170</v>
      </c>
      <c r="N92" s="69">
        <f t="shared" si="20"/>
        <v>37</v>
      </c>
      <c r="O92" s="36">
        <f aca="true" t="shared" si="21" ref="O92:O97">+M92+N92</f>
        <v>207</v>
      </c>
    </row>
    <row r="93" spans="2:15" ht="15" customHeight="1">
      <c r="B93" s="277" t="s">
        <v>323</v>
      </c>
      <c r="C93" s="87" t="s">
        <v>94</v>
      </c>
      <c r="D93" s="690">
        <v>158</v>
      </c>
      <c r="E93" s="691"/>
      <c r="F93" s="129">
        <f t="shared" si="19"/>
        <v>158</v>
      </c>
      <c r="G93" s="70"/>
      <c r="H93" s="395"/>
      <c r="I93" s="392"/>
      <c r="J93" s="70"/>
      <c r="K93" s="395"/>
      <c r="L93" s="392"/>
      <c r="M93" s="256">
        <f t="shared" si="20"/>
        <v>158</v>
      </c>
      <c r="N93" s="237">
        <f t="shared" si="20"/>
        <v>0</v>
      </c>
      <c r="O93" s="86">
        <f t="shared" si="21"/>
        <v>158</v>
      </c>
    </row>
    <row r="94" spans="2:15" ht="15" customHeight="1">
      <c r="B94" s="277" t="s">
        <v>148</v>
      </c>
      <c r="C94" s="424" t="s">
        <v>96</v>
      </c>
      <c r="D94" s="690">
        <v>194</v>
      </c>
      <c r="E94" s="692">
        <v>34</v>
      </c>
      <c r="F94" s="126">
        <f t="shared" si="19"/>
        <v>228</v>
      </c>
      <c r="G94" s="693"/>
      <c r="H94" s="694"/>
      <c r="I94" s="694"/>
      <c r="J94" s="693"/>
      <c r="K94" s="694"/>
      <c r="L94" s="694"/>
      <c r="M94" s="256">
        <f t="shared" si="20"/>
        <v>194</v>
      </c>
      <c r="N94" s="237">
        <f t="shared" si="20"/>
        <v>34</v>
      </c>
      <c r="O94" s="86">
        <f t="shared" si="21"/>
        <v>228</v>
      </c>
    </row>
    <row r="95" spans="2:15" ht="15" customHeight="1">
      <c r="B95" s="277" t="s">
        <v>26</v>
      </c>
      <c r="C95" s="430" t="s">
        <v>290</v>
      </c>
      <c r="D95" s="690">
        <v>88</v>
      </c>
      <c r="E95" s="692">
        <v>31</v>
      </c>
      <c r="F95" s="126">
        <f t="shared" si="19"/>
        <v>119</v>
      </c>
      <c r="G95" s="693"/>
      <c r="H95" s="694"/>
      <c r="I95" s="694"/>
      <c r="J95" s="693"/>
      <c r="K95" s="694"/>
      <c r="L95" s="694"/>
      <c r="M95" s="231">
        <f t="shared" si="20"/>
        <v>88</v>
      </c>
      <c r="N95" s="271">
        <f t="shared" si="20"/>
        <v>31</v>
      </c>
      <c r="O95" s="41">
        <f t="shared" si="21"/>
        <v>119</v>
      </c>
    </row>
    <row r="96" spans="2:15" ht="15" customHeight="1" thickBot="1">
      <c r="B96" s="287"/>
      <c r="C96" s="222" t="s">
        <v>262</v>
      </c>
      <c r="D96" s="695">
        <v>99</v>
      </c>
      <c r="E96" s="696">
        <v>29</v>
      </c>
      <c r="F96" s="126">
        <f t="shared" si="19"/>
        <v>128</v>
      </c>
      <c r="G96" s="697"/>
      <c r="H96" s="698"/>
      <c r="I96" s="699"/>
      <c r="J96" s="697"/>
      <c r="K96" s="698"/>
      <c r="L96" s="699"/>
      <c r="M96" s="256">
        <f t="shared" si="20"/>
        <v>99</v>
      </c>
      <c r="N96" s="237">
        <f t="shared" si="20"/>
        <v>29</v>
      </c>
      <c r="O96" s="86">
        <f t="shared" si="21"/>
        <v>128</v>
      </c>
    </row>
    <row r="97" spans="2:15" ht="15" customHeight="1" thickBot="1">
      <c r="B97" s="287"/>
      <c r="C97" s="28" t="s">
        <v>30</v>
      </c>
      <c r="D97" s="266">
        <f>SUM(D92:D96)</f>
        <v>709</v>
      </c>
      <c r="E97" s="376">
        <f>SUM(E92:E96)</f>
        <v>131</v>
      </c>
      <c r="F97" s="152">
        <f t="shared" si="19"/>
        <v>840</v>
      </c>
      <c r="G97" s="700"/>
      <c r="H97" s="701"/>
      <c r="I97" s="702"/>
      <c r="J97" s="700"/>
      <c r="K97" s="701"/>
      <c r="L97" s="702"/>
      <c r="M97" s="174">
        <f>SUM(M92:M96)</f>
        <v>709</v>
      </c>
      <c r="N97" s="174">
        <f>SUM(N92:N96)</f>
        <v>131</v>
      </c>
      <c r="O97" s="174">
        <f t="shared" si="21"/>
        <v>840</v>
      </c>
    </row>
    <row r="98" spans="2:15" ht="15" customHeight="1">
      <c r="B98" s="284"/>
      <c r="C98" s="12" t="s">
        <v>9</v>
      </c>
      <c r="D98" s="68">
        <v>672</v>
      </c>
      <c r="E98" s="398">
        <v>717</v>
      </c>
      <c r="F98" s="146">
        <f aca="true" t="shared" si="22" ref="F98:F124">SUM(D98:E98)</f>
        <v>1389</v>
      </c>
      <c r="G98" s="703"/>
      <c r="H98" s="704"/>
      <c r="I98" s="705"/>
      <c r="J98" s="703"/>
      <c r="K98" s="704"/>
      <c r="L98" s="705"/>
      <c r="M98" s="68">
        <f>+D98</f>
        <v>672</v>
      </c>
      <c r="N98" s="69">
        <f>+E98</f>
        <v>717</v>
      </c>
      <c r="O98" s="36">
        <f aca="true" t="shared" si="23" ref="O98:O121">SUM(M98:N98)</f>
        <v>1389</v>
      </c>
    </row>
    <row r="99" spans="2:15" ht="15" customHeight="1" thickBot="1">
      <c r="B99" s="277" t="s">
        <v>8</v>
      </c>
      <c r="C99" s="20" t="s">
        <v>36</v>
      </c>
      <c r="D99" s="706">
        <v>243</v>
      </c>
      <c r="E99" s="707">
        <v>264</v>
      </c>
      <c r="F99" s="403">
        <f t="shared" si="22"/>
        <v>507</v>
      </c>
      <c r="G99" s="708"/>
      <c r="H99" s="709"/>
      <c r="I99" s="710"/>
      <c r="J99" s="708"/>
      <c r="K99" s="709"/>
      <c r="L99" s="710"/>
      <c r="M99" s="70">
        <f>+D99</f>
        <v>243</v>
      </c>
      <c r="N99" s="71">
        <f>+E99</f>
        <v>264</v>
      </c>
      <c r="O99" s="29">
        <f t="shared" si="23"/>
        <v>507</v>
      </c>
    </row>
    <row r="100" spans="2:15" ht="15" customHeight="1" thickBot="1">
      <c r="B100" s="282"/>
      <c r="C100" s="72" t="s">
        <v>30</v>
      </c>
      <c r="D100" s="266">
        <f>SUM(D98:D99)</f>
        <v>915</v>
      </c>
      <c r="E100" s="376">
        <f>SUM(E98:E99)</f>
        <v>981</v>
      </c>
      <c r="F100" s="152">
        <f t="shared" si="22"/>
        <v>1896</v>
      </c>
      <c r="G100" s="266"/>
      <c r="H100" s="376"/>
      <c r="I100" s="152"/>
      <c r="J100" s="266"/>
      <c r="K100" s="376"/>
      <c r="L100" s="152"/>
      <c r="M100" s="183">
        <f>SUM(M98:M99)</f>
        <v>915</v>
      </c>
      <c r="N100" s="184">
        <f>SUM(N98:N99)</f>
        <v>981</v>
      </c>
      <c r="O100" s="185">
        <f t="shared" si="23"/>
        <v>1896</v>
      </c>
    </row>
    <row r="101" spans="1:15" ht="15" customHeight="1" thickBot="1">
      <c r="A101" s="1"/>
      <c r="B101" s="788" t="s">
        <v>239</v>
      </c>
      <c r="C101" s="164" t="s">
        <v>240</v>
      </c>
      <c r="D101" s="68">
        <v>70</v>
      </c>
      <c r="E101" s="398">
        <v>128</v>
      </c>
      <c r="F101" s="146">
        <f>SUM(D101:E101)</f>
        <v>198</v>
      </c>
      <c r="G101" s="266"/>
      <c r="H101" s="267"/>
      <c r="I101" s="267"/>
      <c r="J101" s="266"/>
      <c r="K101" s="267"/>
      <c r="L101" s="267"/>
      <c r="M101" s="68">
        <f>+D101</f>
        <v>70</v>
      </c>
      <c r="N101" s="69">
        <f>+E101</f>
        <v>128</v>
      </c>
      <c r="O101" s="36">
        <f>SUM(M101:N101)</f>
        <v>198</v>
      </c>
    </row>
    <row r="102" spans="1:15" ht="15" customHeight="1" thickBot="1">
      <c r="A102" s="1"/>
      <c r="B102" s="789"/>
      <c r="C102" s="425" t="s">
        <v>333</v>
      </c>
      <c r="D102" s="706">
        <v>36</v>
      </c>
      <c r="E102" s="707">
        <v>23</v>
      </c>
      <c r="F102" s="403">
        <f>SUM(D102:E102)</f>
        <v>59</v>
      </c>
      <c r="G102" s="266"/>
      <c r="H102" s="267"/>
      <c r="I102" s="267"/>
      <c r="J102" s="266"/>
      <c r="K102" s="267"/>
      <c r="L102" s="267"/>
      <c r="M102" s="70">
        <f>+D102</f>
        <v>36</v>
      </c>
      <c r="N102" s="71">
        <f>+E102</f>
        <v>23</v>
      </c>
      <c r="O102" s="29">
        <f>SUM(M102:N102)</f>
        <v>59</v>
      </c>
    </row>
    <row r="103" spans="1:15" ht="15" customHeight="1" thickBot="1">
      <c r="A103" s="1"/>
      <c r="B103" s="790"/>
      <c r="C103" s="426" t="s">
        <v>30</v>
      </c>
      <c r="D103" s="662">
        <f>+D101+D102</f>
        <v>106</v>
      </c>
      <c r="E103" s="662">
        <f>+E101+E102</f>
        <v>151</v>
      </c>
      <c r="F103" s="152">
        <f>+F101+F102</f>
        <v>257</v>
      </c>
      <c r="G103" s="266"/>
      <c r="H103" s="267"/>
      <c r="I103" s="267"/>
      <c r="J103" s="266"/>
      <c r="K103" s="267"/>
      <c r="L103" s="267"/>
      <c r="M103" s="180">
        <f>+M101+M102</f>
        <v>106</v>
      </c>
      <c r="N103" s="180">
        <f>+N101+N102</f>
        <v>151</v>
      </c>
      <c r="O103" s="180">
        <f>+O101+O102</f>
        <v>257</v>
      </c>
    </row>
    <row r="104" spans="1:15" ht="15" customHeight="1" thickBot="1">
      <c r="A104" s="1"/>
      <c r="B104" s="274" t="s">
        <v>13</v>
      </c>
      <c r="C104" s="73" t="s">
        <v>14</v>
      </c>
      <c r="D104" s="662">
        <v>194</v>
      </c>
      <c r="E104" s="376">
        <v>303</v>
      </c>
      <c r="F104" s="152">
        <f t="shared" si="22"/>
        <v>497</v>
      </c>
      <c r="G104" s="266"/>
      <c r="H104" s="267"/>
      <c r="I104" s="267"/>
      <c r="J104" s="266"/>
      <c r="K104" s="267"/>
      <c r="L104" s="267"/>
      <c r="M104" s="180">
        <f>+D104</f>
        <v>194</v>
      </c>
      <c r="N104" s="181">
        <f>+E104</f>
        <v>303</v>
      </c>
      <c r="O104" s="177">
        <f t="shared" si="23"/>
        <v>497</v>
      </c>
    </row>
    <row r="105" spans="1:16" s="2" customFormat="1" ht="15" customHeight="1">
      <c r="A105" s="3"/>
      <c r="B105" s="288"/>
      <c r="C105" s="91" t="s">
        <v>97</v>
      </c>
      <c r="D105" s="6">
        <v>57</v>
      </c>
      <c r="E105" s="711">
        <v>185</v>
      </c>
      <c r="F105" s="146">
        <f>SUM(D105:E105)</f>
        <v>242</v>
      </c>
      <c r="G105" s="6">
        <v>45</v>
      </c>
      <c r="H105" s="712">
        <v>121</v>
      </c>
      <c r="I105" s="138">
        <f>SUM(G105:H105)</f>
        <v>166</v>
      </c>
      <c r="J105" s="6"/>
      <c r="K105" s="712"/>
      <c r="L105" s="138"/>
      <c r="M105" s="92">
        <f>+D105+G105</f>
        <v>102</v>
      </c>
      <c r="N105" s="93">
        <f>+E105+H105</f>
        <v>306</v>
      </c>
      <c r="O105" s="94">
        <f>SUM(M105:N105)</f>
        <v>408</v>
      </c>
      <c r="P105"/>
    </row>
    <row r="106" spans="1:16" s="2" customFormat="1" ht="15" customHeight="1">
      <c r="A106" s="3"/>
      <c r="B106" s="277" t="s">
        <v>264</v>
      </c>
      <c r="C106" s="95" t="s">
        <v>98</v>
      </c>
      <c r="D106" s="30">
        <v>90</v>
      </c>
      <c r="E106" s="128">
        <v>227</v>
      </c>
      <c r="F106" s="129">
        <f>SUM(D106:E106)</f>
        <v>317</v>
      </c>
      <c r="G106" s="30"/>
      <c r="H106" s="384"/>
      <c r="I106" s="386"/>
      <c r="J106" s="30"/>
      <c r="K106" s="384"/>
      <c r="L106" s="386"/>
      <c r="M106" s="21">
        <f>+D106</f>
        <v>90</v>
      </c>
      <c r="N106" s="97">
        <f>+E106+H106</f>
        <v>227</v>
      </c>
      <c r="O106" s="22">
        <f>SUM(M106:N106)</f>
        <v>317</v>
      </c>
      <c r="P106"/>
    </row>
    <row r="107" spans="2:15" ht="15" customHeight="1" thickBot="1">
      <c r="B107" s="277" t="s">
        <v>265</v>
      </c>
      <c r="C107" s="98" t="s">
        <v>99</v>
      </c>
      <c r="D107" s="130">
        <v>65</v>
      </c>
      <c r="E107" s="272">
        <v>180</v>
      </c>
      <c r="F107" s="132">
        <f>SUM(D107:E107)</f>
        <v>245</v>
      </c>
      <c r="G107" s="25">
        <v>41</v>
      </c>
      <c r="H107" s="26">
        <v>123</v>
      </c>
      <c r="I107" s="143">
        <f>SUM(G107:H107)</f>
        <v>164</v>
      </c>
      <c r="J107" s="25"/>
      <c r="K107" s="26"/>
      <c r="L107" s="143"/>
      <c r="M107" s="99">
        <f>+D107+G107</f>
        <v>106</v>
      </c>
      <c r="N107" s="100">
        <f>+E107+H107</f>
        <v>303</v>
      </c>
      <c r="O107" s="101">
        <f>SUM(M107:N107)</f>
        <v>409</v>
      </c>
    </row>
    <row r="108" spans="2:15" ht="15" customHeight="1" thickBot="1">
      <c r="B108" s="289"/>
      <c r="C108" s="72" t="s">
        <v>30</v>
      </c>
      <c r="D108" s="266">
        <f>SUM(D105:D107)</f>
        <v>212</v>
      </c>
      <c r="E108" s="378">
        <f>SUM(E105:E107)</f>
        <v>592</v>
      </c>
      <c r="F108" s="152">
        <f>SUM(D108:E108)</f>
        <v>804</v>
      </c>
      <c r="G108" s="266">
        <f>SUM(G105:G107)</f>
        <v>86</v>
      </c>
      <c r="H108" s="658">
        <f>SUM(H105:H107)</f>
        <v>244</v>
      </c>
      <c r="I108" s="658">
        <f>SUM(G108:H108)</f>
        <v>330</v>
      </c>
      <c r="J108" s="266"/>
      <c r="K108" s="658"/>
      <c r="L108" s="658"/>
      <c r="M108" s="180">
        <f>SUM(M105:M107)</f>
        <v>298</v>
      </c>
      <c r="N108" s="181">
        <f>SUM(N105:N107)</f>
        <v>836</v>
      </c>
      <c r="O108" s="176">
        <f>SUM(M108:N108)</f>
        <v>1134</v>
      </c>
    </row>
    <row r="109" spans="2:15" ht="15" customHeight="1">
      <c r="B109" s="279"/>
      <c r="C109" s="32" t="s">
        <v>31</v>
      </c>
      <c r="D109" s="68">
        <v>64</v>
      </c>
      <c r="E109" s="399">
        <v>116</v>
      </c>
      <c r="F109" s="672">
        <f t="shared" si="22"/>
        <v>180</v>
      </c>
      <c r="G109" s="68"/>
      <c r="H109" s="399"/>
      <c r="I109" s="428"/>
      <c r="J109" s="68"/>
      <c r="K109" s="399"/>
      <c r="L109" s="428"/>
      <c r="M109" s="67">
        <f aca="true" t="shared" si="24" ref="M109:M114">+D109</f>
        <v>64</v>
      </c>
      <c r="N109" s="74">
        <f>+E109+H109</f>
        <v>116</v>
      </c>
      <c r="O109" s="75">
        <f t="shared" si="23"/>
        <v>180</v>
      </c>
    </row>
    <row r="110" spans="2:15" ht="15" customHeight="1">
      <c r="B110" s="276"/>
      <c r="C110" s="76" t="s">
        <v>32</v>
      </c>
      <c r="D110" s="70">
        <v>51</v>
      </c>
      <c r="E110" s="395">
        <v>126</v>
      </c>
      <c r="F110" s="396">
        <f t="shared" si="22"/>
        <v>177</v>
      </c>
      <c r="G110" s="70"/>
      <c r="H110" s="395"/>
      <c r="I110" s="392"/>
      <c r="J110" s="70"/>
      <c r="K110" s="395"/>
      <c r="L110" s="392"/>
      <c r="M110" s="236">
        <f t="shared" si="24"/>
        <v>51</v>
      </c>
      <c r="N110" s="77">
        <f aca="true" t="shared" si="25" ref="N110:N120">+E110</f>
        <v>126</v>
      </c>
      <c r="O110" s="78">
        <f t="shared" si="23"/>
        <v>177</v>
      </c>
    </row>
    <row r="111" spans="2:15" ht="15" customHeight="1">
      <c r="B111" s="290"/>
      <c r="C111" s="23" t="s">
        <v>10</v>
      </c>
      <c r="D111" s="693"/>
      <c r="E111" s="401">
        <v>1</v>
      </c>
      <c r="F111" s="380">
        <f t="shared" si="22"/>
        <v>1</v>
      </c>
      <c r="G111" s="693"/>
      <c r="H111" s="694"/>
      <c r="I111" s="694"/>
      <c r="J111" s="693"/>
      <c r="K111" s="694"/>
      <c r="L111" s="694"/>
      <c r="M111" s="236">
        <f t="shared" si="24"/>
        <v>0</v>
      </c>
      <c r="N111" s="18">
        <f t="shared" si="25"/>
        <v>1</v>
      </c>
      <c r="O111" s="19">
        <f t="shared" si="23"/>
        <v>1</v>
      </c>
    </row>
    <row r="112" spans="2:15" ht="15" customHeight="1">
      <c r="B112" s="276"/>
      <c r="C112" s="23" t="s">
        <v>33</v>
      </c>
      <c r="D112" s="231">
        <v>93</v>
      </c>
      <c r="E112" s="401">
        <v>103</v>
      </c>
      <c r="F112" s="380">
        <f t="shared" si="22"/>
        <v>196</v>
      </c>
      <c r="G112" s="693"/>
      <c r="H112" s="694"/>
      <c r="I112" s="694"/>
      <c r="J112" s="693"/>
      <c r="K112" s="694"/>
      <c r="L112" s="694"/>
      <c r="M112" s="236">
        <f t="shared" si="24"/>
        <v>93</v>
      </c>
      <c r="N112" s="18">
        <f t="shared" si="25"/>
        <v>103</v>
      </c>
      <c r="O112" s="19">
        <f t="shared" si="23"/>
        <v>196</v>
      </c>
    </row>
    <row r="113" spans="2:15" ht="15" customHeight="1">
      <c r="B113" s="276"/>
      <c r="C113" s="23" t="s">
        <v>266</v>
      </c>
      <c r="D113" s="231">
        <v>3</v>
      </c>
      <c r="E113" s="401">
        <v>23</v>
      </c>
      <c r="F113" s="380">
        <f t="shared" si="22"/>
        <v>26</v>
      </c>
      <c r="G113" s="693"/>
      <c r="H113" s="694"/>
      <c r="I113" s="713"/>
      <c r="J113" s="693"/>
      <c r="K113" s="694"/>
      <c r="L113" s="713"/>
      <c r="M113" s="17">
        <f t="shared" si="24"/>
        <v>3</v>
      </c>
      <c r="N113" s="18">
        <f t="shared" si="25"/>
        <v>23</v>
      </c>
      <c r="O113" s="19">
        <f t="shared" si="23"/>
        <v>26</v>
      </c>
    </row>
    <row r="114" spans="2:15" ht="15" customHeight="1">
      <c r="B114" s="277" t="s">
        <v>27</v>
      </c>
      <c r="C114" s="23" t="s">
        <v>289</v>
      </c>
      <c r="D114" s="231">
        <v>7</v>
      </c>
      <c r="E114" s="401">
        <v>40</v>
      </c>
      <c r="F114" s="380">
        <f t="shared" si="22"/>
        <v>47</v>
      </c>
      <c r="G114" s="693"/>
      <c r="H114" s="694"/>
      <c r="I114" s="713"/>
      <c r="J114" s="693"/>
      <c r="K114" s="694"/>
      <c r="L114" s="713"/>
      <c r="M114" s="17">
        <f t="shared" si="24"/>
        <v>7</v>
      </c>
      <c r="N114" s="18">
        <f t="shared" si="25"/>
        <v>40</v>
      </c>
      <c r="O114" s="19">
        <f t="shared" si="23"/>
        <v>47</v>
      </c>
    </row>
    <row r="115" spans="2:15" ht="15" customHeight="1">
      <c r="B115" s="277"/>
      <c r="C115" s="24" t="s">
        <v>34</v>
      </c>
      <c r="D115" s="70">
        <v>109</v>
      </c>
      <c r="E115" s="395">
        <v>112</v>
      </c>
      <c r="F115" s="396">
        <f t="shared" si="22"/>
        <v>221</v>
      </c>
      <c r="G115" s="714"/>
      <c r="H115" s="715"/>
      <c r="I115" s="716"/>
      <c r="J115" s="714"/>
      <c r="K115" s="715"/>
      <c r="L115" s="716"/>
      <c r="M115" s="25">
        <f aca="true" t="shared" si="26" ref="M115:M120">+D115</f>
        <v>109</v>
      </c>
      <c r="N115" s="26">
        <f t="shared" si="25"/>
        <v>112</v>
      </c>
      <c r="O115" s="27">
        <f t="shared" si="23"/>
        <v>221</v>
      </c>
    </row>
    <row r="116" spans="2:15" ht="15" customHeight="1">
      <c r="B116" s="277" t="s">
        <v>26</v>
      </c>
      <c r="C116" s="23" t="s">
        <v>12</v>
      </c>
      <c r="D116" s="231">
        <v>7</v>
      </c>
      <c r="E116" s="717">
        <v>16</v>
      </c>
      <c r="F116" s="380">
        <f t="shared" si="22"/>
        <v>23</v>
      </c>
      <c r="G116" s="231"/>
      <c r="H116" s="401"/>
      <c r="I116" s="401"/>
      <c r="J116" s="231"/>
      <c r="K116" s="401"/>
      <c r="L116" s="401"/>
      <c r="M116" s="80">
        <f t="shared" si="26"/>
        <v>7</v>
      </c>
      <c r="N116" s="18">
        <f t="shared" si="25"/>
        <v>16</v>
      </c>
      <c r="O116" s="19">
        <f t="shared" si="23"/>
        <v>23</v>
      </c>
    </row>
    <row r="117" spans="2:15" ht="15" customHeight="1">
      <c r="B117" s="276"/>
      <c r="C117" s="23" t="s">
        <v>90</v>
      </c>
      <c r="D117" s="231">
        <v>51</v>
      </c>
      <c r="E117" s="401">
        <v>140</v>
      </c>
      <c r="F117" s="380">
        <f t="shared" si="22"/>
        <v>191</v>
      </c>
      <c r="G117" s="231"/>
      <c r="H117" s="401"/>
      <c r="I117" s="381"/>
      <c r="J117" s="231"/>
      <c r="K117" s="401"/>
      <c r="L117" s="381"/>
      <c r="M117" s="79">
        <f t="shared" si="26"/>
        <v>51</v>
      </c>
      <c r="N117" s="81">
        <f t="shared" si="25"/>
        <v>140</v>
      </c>
      <c r="O117" s="19">
        <f t="shared" si="23"/>
        <v>191</v>
      </c>
    </row>
    <row r="118" spans="2:15" ht="15" customHeight="1">
      <c r="B118" s="277"/>
      <c r="C118" s="133" t="s">
        <v>91</v>
      </c>
      <c r="D118" s="231">
        <v>15</v>
      </c>
      <c r="E118" s="401">
        <v>48</v>
      </c>
      <c r="F118" s="380">
        <f t="shared" si="22"/>
        <v>63</v>
      </c>
      <c r="G118" s="693"/>
      <c r="H118" s="694"/>
      <c r="I118" s="694"/>
      <c r="J118" s="693"/>
      <c r="K118" s="694"/>
      <c r="L118" s="694"/>
      <c r="M118" s="17">
        <f t="shared" si="26"/>
        <v>15</v>
      </c>
      <c r="N118" s="18">
        <f t="shared" si="25"/>
        <v>48</v>
      </c>
      <c r="O118" s="19">
        <f t="shared" si="23"/>
        <v>63</v>
      </c>
    </row>
    <row r="119" spans="2:15" ht="15" customHeight="1">
      <c r="B119" s="276"/>
      <c r="C119" s="23" t="s">
        <v>92</v>
      </c>
      <c r="D119" s="231">
        <v>6</v>
      </c>
      <c r="E119" s="401">
        <v>27</v>
      </c>
      <c r="F119" s="380">
        <f t="shared" si="22"/>
        <v>33</v>
      </c>
      <c r="G119" s="693"/>
      <c r="H119" s="694"/>
      <c r="I119" s="713"/>
      <c r="J119" s="693"/>
      <c r="K119" s="694"/>
      <c r="L119" s="713"/>
      <c r="M119" s="17">
        <f t="shared" si="26"/>
        <v>6</v>
      </c>
      <c r="N119" s="18">
        <f t="shared" si="25"/>
        <v>27</v>
      </c>
      <c r="O119" s="19">
        <f t="shared" si="23"/>
        <v>33</v>
      </c>
    </row>
    <row r="120" spans="2:15" ht="15" customHeight="1" thickBot="1">
      <c r="B120" s="277"/>
      <c r="C120" s="23" t="s">
        <v>93</v>
      </c>
      <c r="D120" s="231">
        <v>41</v>
      </c>
      <c r="E120" s="401">
        <v>120</v>
      </c>
      <c r="F120" s="380">
        <f t="shared" si="22"/>
        <v>161</v>
      </c>
      <c r="G120" s="693"/>
      <c r="H120" s="694"/>
      <c r="I120" s="694"/>
      <c r="J120" s="693"/>
      <c r="K120" s="694"/>
      <c r="L120" s="694"/>
      <c r="M120" s="80">
        <f t="shared" si="26"/>
        <v>41</v>
      </c>
      <c r="N120" s="82">
        <f t="shared" si="25"/>
        <v>120</v>
      </c>
      <c r="O120" s="19">
        <f t="shared" si="23"/>
        <v>161</v>
      </c>
    </row>
    <row r="121" spans="2:15" ht="15" customHeight="1" thickBot="1">
      <c r="B121" s="278"/>
      <c r="C121" s="28" t="s">
        <v>30</v>
      </c>
      <c r="D121" s="266">
        <f>SUM(D109:D120)</f>
        <v>447</v>
      </c>
      <c r="E121" s="267">
        <f>SUM(E109:E120)</f>
        <v>872</v>
      </c>
      <c r="F121" s="378">
        <f t="shared" si="22"/>
        <v>1319</v>
      </c>
      <c r="G121" s="266"/>
      <c r="H121" s="267"/>
      <c r="I121" s="267"/>
      <c r="J121" s="266"/>
      <c r="K121" s="267"/>
      <c r="L121" s="267"/>
      <c r="M121" s="178">
        <f>SUM(M109:M120)</f>
        <v>447</v>
      </c>
      <c r="N121" s="179">
        <f>SUM(N109:N120)</f>
        <v>872</v>
      </c>
      <c r="O121" s="177">
        <f t="shared" si="23"/>
        <v>1319</v>
      </c>
    </row>
    <row r="122" spans="2:15" ht="15" customHeight="1">
      <c r="B122" s="291"/>
      <c r="C122" s="83" t="s">
        <v>215</v>
      </c>
      <c r="D122" s="256">
        <v>105</v>
      </c>
      <c r="E122" s="664">
        <v>31</v>
      </c>
      <c r="F122" s="129">
        <f t="shared" si="22"/>
        <v>136</v>
      </c>
      <c r="G122" s="718"/>
      <c r="H122" s="719"/>
      <c r="I122" s="719"/>
      <c r="J122" s="718"/>
      <c r="K122" s="719"/>
      <c r="L122" s="719"/>
      <c r="M122" s="84">
        <f aca="true" t="shared" si="27" ref="M122:N126">+D122</f>
        <v>105</v>
      </c>
      <c r="N122" s="85">
        <f t="shared" si="27"/>
        <v>31</v>
      </c>
      <c r="O122" s="86">
        <f aca="true" t="shared" si="28" ref="O122:O132">SUM(M122:N122)</f>
        <v>136</v>
      </c>
    </row>
    <row r="123" spans="2:15" ht="15" customHeight="1">
      <c r="B123" s="292" t="s">
        <v>263</v>
      </c>
      <c r="C123" s="87" t="s">
        <v>94</v>
      </c>
      <c r="D123" s="231">
        <v>118</v>
      </c>
      <c r="E123" s="384"/>
      <c r="F123" s="129">
        <f t="shared" si="22"/>
        <v>118</v>
      </c>
      <c r="G123" s="30"/>
      <c r="H123" s="384"/>
      <c r="I123" s="384"/>
      <c r="J123" s="231">
        <v>12</v>
      </c>
      <c r="K123" s="258"/>
      <c r="L123" s="126">
        <f>+J123+K123</f>
        <v>12</v>
      </c>
      <c r="M123" s="89">
        <f>+D123+J123</f>
        <v>130</v>
      </c>
      <c r="N123" s="237">
        <f>+E123+K123</f>
        <v>0</v>
      </c>
      <c r="O123" s="86">
        <f t="shared" si="28"/>
        <v>130</v>
      </c>
    </row>
    <row r="124" spans="2:15" ht="15" customHeight="1">
      <c r="B124" s="292" t="s">
        <v>195</v>
      </c>
      <c r="C124" s="169" t="s">
        <v>96</v>
      </c>
      <c r="D124" s="231">
        <v>131</v>
      </c>
      <c r="E124" s="666">
        <v>70</v>
      </c>
      <c r="F124" s="126">
        <f t="shared" si="22"/>
        <v>201</v>
      </c>
      <c r="G124" s="17"/>
      <c r="H124" s="258"/>
      <c r="I124" s="258"/>
      <c r="J124" s="17"/>
      <c r="K124" s="258"/>
      <c r="L124" s="258"/>
      <c r="M124" s="39">
        <f t="shared" si="27"/>
        <v>131</v>
      </c>
      <c r="N124" s="171">
        <f t="shared" si="27"/>
        <v>70</v>
      </c>
      <c r="O124" s="41">
        <f t="shared" si="28"/>
        <v>201</v>
      </c>
    </row>
    <row r="125" spans="2:15" ht="15" customHeight="1">
      <c r="B125" s="292" t="s">
        <v>95</v>
      </c>
      <c r="C125" s="430" t="s">
        <v>290</v>
      </c>
      <c r="D125" s="231">
        <v>21</v>
      </c>
      <c r="E125" s="401">
        <v>17</v>
      </c>
      <c r="F125" s="126">
        <f aca="true" t="shared" si="29" ref="F125:F132">SUM(D125:E125)</f>
        <v>38</v>
      </c>
      <c r="G125" s="17"/>
      <c r="H125" s="18"/>
      <c r="I125" s="687"/>
      <c r="J125" s="718"/>
      <c r="K125" s="719"/>
      <c r="L125" s="687"/>
      <c r="M125" s="39">
        <f t="shared" si="27"/>
        <v>21</v>
      </c>
      <c r="N125" s="155">
        <f t="shared" si="27"/>
        <v>17</v>
      </c>
      <c r="O125" s="220">
        <f t="shared" si="28"/>
        <v>38</v>
      </c>
    </row>
    <row r="126" spans="2:15" ht="15" customHeight="1" thickBot="1">
      <c r="B126" s="292"/>
      <c r="C126" s="222" t="s">
        <v>262</v>
      </c>
      <c r="D126" s="257">
        <v>31</v>
      </c>
      <c r="E126" s="250">
        <v>27</v>
      </c>
      <c r="F126" s="126">
        <f t="shared" si="29"/>
        <v>58</v>
      </c>
      <c r="G126" s="720"/>
      <c r="H126" s="721"/>
      <c r="I126" s="722"/>
      <c r="J126" s="25"/>
      <c r="K126" s="676"/>
      <c r="L126" s="722"/>
      <c r="M126" s="39">
        <f t="shared" si="27"/>
        <v>31</v>
      </c>
      <c r="N126" s="155">
        <f t="shared" si="27"/>
        <v>27</v>
      </c>
      <c r="O126" s="220">
        <f t="shared" si="28"/>
        <v>58</v>
      </c>
    </row>
    <row r="127" spans="2:15" ht="15" customHeight="1" thickBot="1">
      <c r="B127" s="293"/>
      <c r="C127" s="90" t="s">
        <v>15</v>
      </c>
      <c r="D127" s="445">
        <f>SUM(D122:D126)</f>
        <v>406</v>
      </c>
      <c r="E127" s="723">
        <f>SUM(E122:E126)</f>
        <v>145</v>
      </c>
      <c r="F127" s="724">
        <f t="shared" si="29"/>
        <v>551</v>
      </c>
      <c r="G127" s="725"/>
      <c r="H127" s="726"/>
      <c r="I127" s="726"/>
      <c r="J127" s="445">
        <f>SUM(J122:J126)</f>
        <v>12</v>
      </c>
      <c r="K127" s="445">
        <f>SUM(K122:K126)</f>
        <v>0</v>
      </c>
      <c r="L127" s="445">
        <f>SUM(L122:L126)</f>
        <v>12</v>
      </c>
      <c r="M127" s="206">
        <f>SUM(M122:M126)</f>
        <v>418</v>
      </c>
      <c r="N127" s="207">
        <f>SUM(N122:N126)</f>
        <v>145</v>
      </c>
      <c r="O127" s="208">
        <f t="shared" si="28"/>
        <v>563</v>
      </c>
    </row>
    <row r="128" spans="2:15" ht="15" customHeight="1">
      <c r="B128" s="786"/>
      <c r="C128" s="91" t="s">
        <v>97</v>
      </c>
      <c r="D128" s="6">
        <v>2</v>
      </c>
      <c r="E128" s="711">
        <v>23</v>
      </c>
      <c r="F128" s="146">
        <f t="shared" si="29"/>
        <v>25</v>
      </c>
      <c r="G128" s="6">
        <v>4</v>
      </c>
      <c r="H128" s="712">
        <v>21</v>
      </c>
      <c r="I128" s="146">
        <f>SUM(G128:H128)</f>
        <v>25</v>
      </c>
      <c r="J128" s="6"/>
      <c r="K128" s="712"/>
      <c r="L128" s="138"/>
      <c r="M128" s="92">
        <f>+D128+G128</f>
        <v>6</v>
      </c>
      <c r="N128" s="93">
        <f>+E128+H128</f>
        <v>44</v>
      </c>
      <c r="O128" s="94">
        <f t="shared" si="28"/>
        <v>50</v>
      </c>
    </row>
    <row r="129" spans="2:15" ht="15" customHeight="1">
      <c r="B129" s="292" t="s">
        <v>296</v>
      </c>
      <c r="C129" s="95" t="s">
        <v>98</v>
      </c>
      <c r="D129" s="30">
        <v>5</v>
      </c>
      <c r="E129" s="128">
        <v>28</v>
      </c>
      <c r="F129" s="129">
        <f t="shared" si="29"/>
        <v>33</v>
      </c>
      <c r="G129" s="30"/>
      <c r="H129" s="384"/>
      <c r="I129" s="386"/>
      <c r="J129" s="30"/>
      <c r="K129" s="384"/>
      <c r="L129" s="386"/>
      <c r="M129" s="21">
        <f>+D129</f>
        <v>5</v>
      </c>
      <c r="N129" s="97">
        <f>+E129+H129</f>
        <v>28</v>
      </c>
      <c r="O129" s="22">
        <f t="shared" si="28"/>
        <v>33</v>
      </c>
    </row>
    <row r="130" spans="2:15" ht="15" customHeight="1" thickBot="1">
      <c r="B130" s="292" t="s">
        <v>297</v>
      </c>
      <c r="C130" s="98" t="s">
        <v>99</v>
      </c>
      <c r="D130" s="130">
        <v>2</v>
      </c>
      <c r="E130" s="272">
        <v>12</v>
      </c>
      <c r="F130" s="132">
        <f t="shared" si="29"/>
        <v>14</v>
      </c>
      <c r="G130" s="25">
        <v>2</v>
      </c>
      <c r="H130" s="26">
        <v>7</v>
      </c>
      <c r="I130" s="403">
        <f>SUM(G130:H130)</f>
        <v>9</v>
      </c>
      <c r="J130" s="25"/>
      <c r="K130" s="26"/>
      <c r="L130" s="143"/>
      <c r="M130" s="99">
        <f>+D130+G130</f>
        <v>4</v>
      </c>
      <c r="N130" s="100">
        <f>+E130+H130</f>
        <v>19</v>
      </c>
      <c r="O130" s="101">
        <f t="shared" si="28"/>
        <v>23</v>
      </c>
    </row>
    <row r="131" spans="2:15" ht="15" customHeight="1" thickBot="1">
      <c r="B131" s="787"/>
      <c r="C131" s="238" t="s">
        <v>15</v>
      </c>
      <c r="D131" s="445">
        <f>SUM(D128:D130)</f>
        <v>9</v>
      </c>
      <c r="E131" s="723">
        <f>SUM(E128:E130)</f>
        <v>63</v>
      </c>
      <c r="F131" s="724">
        <f t="shared" si="29"/>
        <v>72</v>
      </c>
      <c r="G131" s="445">
        <f>SUM(G128:G130)</f>
        <v>6</v>
      </c>
      <c r="H131" s="723">
        <f>SUM(H128:H130)</f>
        <v>28</v>
      </c>
      <c r="I131" s="724">
        <f>SUM(G131:H131)</f>
        <v>34</v>
      </c>
      <c r="J131" s="266"/>
      <c r="K131" s="658"/>
      <c r="L131" s="658"/>
      <c r="M131" s="206">
        <f>SUM(M128:M130)</f>
        <v>15</v>
      </c>
      <c r="N131" s="207">
        <f>SUM(N128:N130)</f>
        <v>91</v>
      </c>
      <c r="O131" s="208">
        <f t="shared" si="28"/>
        <v>106</v>
      </c>
    </row>
    <row r="132" spans="2:15" ht="15" customHeight="1" thickBot="1">
      <c r="B132" s="239" t="s">
        <v>257</v>
      </c>
      <c r="C132" s="253" t="s">
        <v>306</v>
      </c>
      <c r="D132" s="727">
        <v>31</v>
      </c>
      <c r="E132" s="728">
        <v>51</v>
      </c>
      <c r="F132" s="729">
        <f t="shared" si="29"/>
        <v>82</v>
      </c>
      <c r="G132" s="730"/>
      <c r="H132" s="731"/>
      <c r="I132" s="731"/>
      <c r="J132" s="730"/>
      <c r="K132" s="731"/>
      <c r="L132" s="731"/>
      <c r="M132" s="210">
        <f>+D132</f>
        <v>31</v>
      </c>
      <c r="N132" s="211">
        <f>+E132</f>
        <v>51</v>
      </c>
      <c r="O132" s="212">
        <f t="shared" si="28"/>
        <v>82</v>
      </c>
    </row>
    <row r="133" spans="2:15" ht="19.5" customHeight="1" thickBot="1">
      <c r="B133" s="804" t="s">
        <v>100</v>
      </c>
      <c r="C133" s="804"/>
      <c r="D133" s="732">
        <f>+D8+D9+D36+D51+D55+D63+D66+D70+D73+D84+D97+D100+D103+D104+D108+D121</f>
        <v>11275</v>
      </c>
      <c r="E133" s="732">
        <f aca="true" t="shared" si="30" ref="E133:O133">+E8+E9+E36+E51+E55+E63+E66+E70+E73+E84+E97+E100+E103+E104+E108+E121</f>
        <v>11112</v>
      </c>
      <c r="F133" s="732">
        <f t="shared" si="30"/>
        <v>22387</v>
      </c>
      <c r="G133" s="732">
        <f t="shared" si="30"/>
        <v>1039</v>
      </c>
      <c r="H133" s="732">
        <f t="shared" si="30"/>
        <v>1488</v>
      </c>
      <c r="I133" s="732">
        <f t="shared" si="30"/>
        <v>2527</v>
      </c>
      <c r="J133" s="732">
        <f t="shared" si="30"/>
        <v>553</v>
      </c>
      <c r="K133" s="732">
        <f t="shared" si="30"/>
        <v>229</v>
      </c>
      <c r="L133" s="732">
        <f t="shared" si="30"/>
        <v>782</v>
      </c>
      <c r="M133" s="732">
        <f t="shared" si="30"/>
        <v>12867</v>
      </c>
      <c r="N133" s="732">
        <f t="shared" si="30"/>
        <v>12829</v>
      </c>
      <c r="O133" s="732">
        <f t="shared" si="30"/>
        <v>25696</v>
      </c>
    </row>
    <row r="134" spans="2:15" ht="19.5" customHeight="1" thickBot="1">
      <c r="B134" s="805" t="s">
        <v>101</v>
      </c>
      <c r="C134" s="805"/>
      <c r="D134" s="446">
        <f>+D127+D131</f>
        <v>415</v>
      </c>
      <c r="E134" s="446">
        <f aca="true" t="shared" si="31" ref="E134:O134">+E127+E131</f>
        <v>208</v>
      </c>
      <c r="F134" s="446">
        <f t="shared" si="31"/>
        <v>623</v>
      </c>
      <c r="G134" s="446">
        <f t="shared" si="31"/>
        <v>6</v>
      </c>
      <c r="H134" s="446">
        <f t="shared" si="31"/>
        <v>28</v>
      </c>
      <c r="I134" s="446">
        <f t="shared" si="31"/>
        <v>34</v>
      </c>
      <c r="J134" s="446">
        <f t="shared" si="31"/>
        <v>12</v>
      </c>
      <c r="K134" s="446">
        <f t="shared" si="31"/>
        <v>0</v>
      </c>
      <c r="L134" s="446">
        <f t="shared" si="31"/>
        <v>12</v>
      </c>
      <c r="M134" s="446">
        <f t="shared" si="31"/>
        <v>433</v>
      </c>
      <c r="N134" s="446">
        <f t="shared" si="31"/>
        <v>236</v>
      </c>
      <c r="O134" s="446">
        <f t="shared" si="31"/>
        <v>669</v>
      </c>
    </row>
    <row r="135" spans="2:15" ht="19.5" customHeight="1" thickBot="1">
      <c r="B135" s="806" t="s">
        <v>269</v>
      </c>
      <c r="C135" s="806"/>
      <c r="D135" s="733">
        <f>+D132</f>
        <v>31</v>
      </c>
      <c r="E135" s="733">
        <f>+E132</f>
        <v>51</v>
      </c>
      <c r="F135" s="733">
        <f>+F132</f>
        <v>82</v>
      </c>
      <c r="G135" s="446"/>
      <c r="H135" s="446"/>
      <c r="I135" s="446"/>
      <c r="J135" s="446"/>
      <c r="K135" s="446"/>
      <c r="L135" s="446"/>
      <c r="M135" s="448">
        <f>+M132</f>
        <v>31</v>
      </c>
      <c r="N135" s="448">
        <f>+N132</f>
        <v>51</v>
      </c>
      <c r="O135" s="447">
        <f>+O132</f>
        <v>82</v>
      </c>
    </row>
    <row r="136" spans="2:15" ht="19.5" customHeight="1" thickBot="1">
      <c r="B136" s="791" t="s">
        <v>102</v>
      </c>
      <c r="C136" s="791"/>
      <c r="D136" s="467">
        <f aca="true" t="shared" si="32" ref="D136:I136">SUM(D133:D135)</f>
        <v>11721</v>
      </c>
      <c r="E136" s="467">
        <f t="shared" si="32"/>
        <v>11371</v>
      </c>
      <c r="F136" s="467">
        <f t="shared" si="32"/>
        <v>23092</v>
      </c>
      <c r="G136" s="467">
        <f t="shared" si="32"/>
        <v>1045</v>
      </c>
      <c r="H136" s="467">
        <f t="shared" si="32"/>
        <v>1516</v>
      </c>
      <c r="I136" s="467">
        <f t="shared" si="32"/>
        <v>2561</v>
      </c>
      <c r="J136" s="467">
        <f>+J133+J134+J135</f>
        <v>565</v>
      </c>
      <c r="K136" s="467">
        <f>+K133+K134+K135</f>
        <v>229</v>
      </c>
      <c r="L136" s="467">
        <f>+L133+L134+L135</f>
        <v>794</v>
      </c>
      <c r="M136" s="466">
        <f>SUM(M133:M135)</f>
        <v>13331</v>
      </c>
      <c r="N136" s="466">
        <f>SUM(N133:N135)</f>
        <v>13116</v>
      </c>
      <c r="O136" s="468">
        <f>SUM(O133:O135)</f>
        <v>26447</v>
      </c>
    </row>
    <row r="137" ht="19.5" customHeight="1"/>
    <row r="138" spans="2:15" ht="19.5" customHeight="1">
      <c r="B138" s="792" t="s">
        <v>11</v>
      </c>
      <c r="C138" s="792"/>
      <c r="D138" s="792"/>
      <c r="E138" s="792"/>
      <c r="F138" s="792"/>
      <c r="G138" s="792"/>
      <c r="H138" s="792"/>
      <c r="I138" s="792"/>
      <c r="J138" s="792"/>
      <c r="K138" s="792"/>
      <c r="L138" s="792"/>
      <c r="M138" s="792"/>
      <c r="N138" s="792"/>
      <c r="O138" s="792"/>
    </row>
    <row r="139" spans="2:15" ht="19.5" customHeight="1">
      <c r="B139" s="792" t="s">
        <v>0</v>
      </c>
      <c r="C139" s="792"/>
      <c r="D139" s="792"/>
      <c r="E139" s="792"/>
      <c r="F139" s="792"/>
      <c r="G139" s="792"/>
      <c r="H139" s="792"/>
      <c r="I139" s="792"/>
      <c r="J139" s="792"/>
      <c r="K139" s="792"/>
      <c r="L139" s="792"/>
      <c r="M139" s="792"/>
      <c r="N139" s="792"/>
      <c r="O139" s="792"/>
    </row>
    <row r="140" spans="2:15" ht="19.5" customHeight="1">
      <c r="B140" s="793" t="s">
        <v>338</v>
      </c>
      <c r="C140" s="793"/>
      <c r="D140" s="793"/>
      <c r="E140" s="793"/>
      <c r="F140" s="793"/>
      <c r="G140" s="793"/>
      <c r="H140" s="793"/>
      <c r="I140" s="793"/>
      <c r="J140" s="793"/>
      <c r="K140" s="793"/>
      <c r="L140" s="793"/>
      <c r="M140" s="793"/>
      <c r="N140" s="793"/>
      <c r="O140" s="793"/>
    </row>
    <row r="141" spans="2:15" ht="19.5" customHeight="1" thickBo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6" ht="19.5" customHeight="1" thickBot="1">
      <c r="B142" s="794" t="s">
        <v>35</v>
      </c>
      <c r="C142" s="794" t="s">
        <v>1</v>
      </c>
      <c r="D142" s="796" t="s">
        <v>2</v>
      </c>
      <c r="E142" s="797"/>
      <c r="F142" s="797"/>
      <c r="G142" s="796" t="s">
        <v>3</v>
      </c>
      <c r="H142" s="797"/>
      <c r="I142" s="797"/>
      <c r="J142" s="801" t="s">
        <v>267</v>
      </c>
      <c r="K142" s="802"/>
      <c r="L142" s="803"/>
      <c r="M142" s="798" t="s">
        <v>4</v>
      </c>
      <c r="N142" s="799"/>
      <c r="O142" s="800"/>
      <c r="P142" s="2"/>
    </row>
    <row r="143" spans="2:15" ht="25.5" customHeight="1" thickBot="1">
      <c r="B143" s="795"/>
      <c r="C143" s="795"/>
      <c r="D143" s="103" t="s">
        <v>5</v>
      </c>
      <c r="E143" s="104" t="s">
        <v>6</v>
      </c>
      <c r="F143" s="105" t="s">
        <v>7</v>
      </c>
      <c r="G143" s="103" t="s">
        <v>5</v>
      </c>
      <c r="H143" s="104" t="s">
        <v>6</v>
      </c>
      <c r="I143" s="105" t="s">
        <v>7</v>
      </c>
      <c r="J143" s="203" t="s">
        <v>5</v>
      </c>
      <c r="K143" s="204" t="s">
        <v>6</v>
      </c>
      <c r="L143" s="205" t="s">
        <v>7</v>
      </c>
      <c r="M143" s="187" t="s">
        <v>5</v>
      </c>
      <c r="N143" s="188" t="s">
        <v>6</v>
      </c>
      <c r="O143" s="189" t="s">
        <v>7</v>
      </c>
    </row>
    <row r="144" spans="2:15" ht="15" customHeight="1" thickBot="1">
      <c r="B144" s="294" t="s">
        <v>103</v>
      </c>
      <c r="C144" s="106" t="s">
        <v>372</v>
      </c>
      <c r="D144" s="734">
        <v>56</v>
      </c>
      <c r="E144" s="735">
        <v>79</v>
      </c>
      <c r="F144" s="234">
        <f aca="true" t="shared" si="33" ref="F144:F151">SUM(D144:E144)</f>
        <v>135</v>
      </c>
      <c r="G144" s="233"/>
      <c r="H144" s="735"/>
      <c r="I144" s="234"/>
      <c r="J144" s="233"/>
      <c r="K144" s="735"/>
      <c r="L144" s="234"/>
      <c r="M144" s="190">
        <f>+D144</f>
        <v>56</v>
      </c>
      <c r="N144" s="191">
        <f>+E144</f>
        <v>79</v>
      </c>
      <c r="O144" s="192">
        <f aca="true" t="shared" si="34" ref="O144:O171">SUM(M144:N144)</f>
        <v>135</v>
      </c>
    </row>
    <row r="145" spans="2:15" ht="15" customHeight="1">
      <c r="B145" s="295"/>
      <c r="C145" s="158" t="s">
        <v>230</v>
      </c>
      <c r="D145" s="68">
        <v>42</v>
      </c>
      <c r="E145" s="736">
        <v>33</v>
      </c>
      <c r="F145" s="146">
        <f>SUM(D145:E145)</f>
        <v>75</v>
      </c>
      <c r="G145" s="737"/>
      <c r="H145" s="738"/>
      <c r="I145" s="739"/>
      <c r="J145" s="449">
        <v>54</v>
      </c>
      <c r="K145" s="450">
        <v>108</v>
      </c>
      <c r="L145" s="146">
        <f>+J145+K145</f>
        <v>162</v>
      </c>
      <c r="M145" s="67">
        <f aca="true" t="shared" si="35" ref="M145:O148">+D145+G145+J145</f>
        <v>96</v>
      </c>
      <c r="N145" s="454">
        <f t="shared" si="35"/>
        <v>141</v>
      </c>
      <c r="O145" s="453">
        <f t="shared" si="35"/>
        <v>237</v>
      </c>
    </row>
    <row r="146" spans="2:15" ht="15" customHeight="1">
      <c r="B146" s="296"/>
      <c r="C146" s="223" t="s">
        <v>212</v>
      </c>
      <c r="D146" s="256">
        <v>17</v>
      </c>
      <c r="E146" s="434">
        <v>86</v>
      </c>
      <c r="F146" s="129">
        <f t="shared" si="33"/>
        <v>103</v>
      </c>
      <c r="G146" s="256">
        <v>4</v>
      </c>
      <c r="H146" s="434">
        <v>38</v>
      </c>
      <c r="I146" s="129">
        <f>SUM(G146:H146)</f>
        <v>42</v>
      </c>
      <c r="J146" s="740"/>
      <c r="K146" s="741"/>
      <c r="L146" s="742"/>
      <c r="M146" s="170">
        <f t="shared" si="35"/>
        <v>21</v>
      </c>
      <c r="N146" s="225">
        <f t="shared" si="35"/>
        <v>124</v>
      </c>
      <c r="O146" s="456">
        <f t="shared" si="35"/>
        <v>145</v>
      </c>
    </row>
    <row r="147" spans="2:15" ht="15" customHeight="1">
      <c r="B147" s="277" t="s">
        <v>105</v>
      </c>
      <c r="C147" s="116" t="s">
        <v>104</v>
      </c>
      <c r="D147" s="256">
        <v>52</v>
      </c>
      <c r="E147" s="664">
        <v>54</v>
      </c>
      <c r="F147" s="743">
        <f t="shared" si="33"/>
        <v>106</v>
      </c>
      <c r="G147" s="127">
        <v>26</v>
      </c>
      <c r="H147" s="128">
        <v>61</v>
      </c>
      <c r="I147" s="129">
        <f aca="true" t="shared" si="36" ref="I147:I155">SUM(G147:H147)</f>
        <v>87</v>
      </c>
      <c r="J147" s="744"/>
      <c r="K147" s="745"/>
      <c r="L147" s="746"/>
      <c r="M147" s="170">
        <f t="shared" si="35"/>
        <v>78</v>
      </c>
      <c r="N147" s="225">
        <f t="shared" si="35"/>
        <v>115</v>
      </c>
      <c r="O147" s="456">
        <f t="shared" si="35"/>
        <v>193</v>
      </c>
    </row>
    <row r="148" spans="2:15" ht="15" customHeight="1" thickBot="1">
      <c r="B148" s="277" t="s">
        <v>107</v>
      </c>
      <c r="C148" s="144" t="s">
        <v>106</v>
      </c>
      <c r="D148" s="231">
        <v>37</v>
      </c>
      <c r="E148" s="666">
        <v>52</v>
      </c>
      <c r="F148" s="747">
        <f t="shared" si="33"/>
        <v>89</v>
      </c>
      <c r="G148" s="125">
        <v>28</v>
      </c>
      <c r="H148" s="60">
        <v>58</v>
      </c>
      <c r="I148" s="126">
        <f t="shared" si="36"/>
        <v>86</v>
      </c>
      <c r="J148" s="451">
        <v>87</v>
      </c>
      <c r="K148" s="452">
        <v>209</v>
      </c>
      <c r="L148" s="403">
        <f>+J148+K148</f>
        <v>296</v>
      </c>
      <c r="M148" s="221">
        <f t="shared" si="35"/>
        <v>152</v>
      </c>
      <c r="N148" s="455">
        <f t="shared" si="35"/>
        <v>319</v>
      </c>
      <c r="O148" s="457">
        <f t="shared" si="35"/>
        <v>471</v>
      </c>
    </row>
    <row r="149" spans="2:15" ht="15" customHeight="1" thickBot="1">
      <c r="B149" s="297"/>
      <c r="C149" s="113" t="s">
        <v>108</v>
      </c>
      <c r="D149" s="266">
        <f>SUM(D145:D148)</f>
        <v>148</v>
      </c>
      <c r="E149" s="267">
        <f>SUM(E145:E148)</f>
        <v>225</v>
      </c>
      <c r="F149" s="152">
        <f t="shared" si="33"/>
        <v>373</v>
      </c>
      <c r="G149" s="266">
        <f>SUM(G145:G148)</f>
        <v>58</v>
      </c>
      <c r="H149" s="267">
        <f>SUM(H145:H148)</f>
        <v>157</v>
      </c>
      <c r="I149" s="152">
        <f t="shared" si="36"/>
        <v>215</v>
      </c>
      <c r="J149" s="266">
        <f>SUM(J145:J148)</f>
        <v>141</v>
      </c>
      <c r="K149" s="266">
        <f>SUM(K145:K148)</f>
        <v>317</v>
      </c>
      <c r="L149" s="266">
        <f>SUM(L145:L148)</f>
        <v>458</v>
      </c>
      <c r="M149" s="180">
        <f>SUM(M145:M148)</f>
        <v>347</v>
      </c>
      <c r="N149" s="193">
        <f>SUM(N145:N148)</f>
        <v>699</v>
      </c>
      <c r="O149" s="194">
        <f>SUM(M149:N149)</f>
        <v>1046</v>
      </c>
    </row>
    <row r="150" spans="2:15" ht="15" customHeight="1">
      <c r="B150" s="298"/>
      <c r="C150" s="114" t="s">
        <v>109</v>
      </c>
      <c r="D150" s="6">
        <v>23</v>
      </c>
      <c r="E150" s="427">
        <v>61</v>
      </c>
      <c r="F150" s="146">
        <f t="shared" si="33"/>
        <v>84</v>
      </c>
      <c r="G150" s="748">
        <v>8</v>
      </c>
      <c r="H150" s="51">
        <v>66</v>
      </c>
      <c r="I150" s="146">
        <f t="shared" si="36"/>
        <v>74</v>
      </c>
      <c r="J150" s="748"/>
      <c r="K150" s="51"/>
      <c r="L150" s="146"/>
      <c r="M150" s="92">
        <f>+D150+G150</f>
        <v>31</v>
      </c>
      <c r="N150" s="93">
        <f>+E150+H150</f>
        <v>127</v>
      </c>
      <c r="O150" s="115">
        <f t="shared" si="34"/>
        <v>158</v>
      </c>
    </row>
    <row r="151" spans="2:15" ht="15" customHeight="1">
      <c r="B151" s="298"/>
      <c r="C151" s="229" t="s">
        <v>292</v>
      </c>
      <c r="D151" s="30">
        <v>8</v>
      </c>
      <c r="E151" s="384">
        <v>32</v>
      </c>
      <c r="F151" s="129">
        <f t="shared" si="33"/>
        <v>40</v>
      </c>
      <c r="G151" s="127"/>
      <c r="H151" s="128"/>
      <c r="I151" s="129"/>
      <c r="J151" s="127"/>
      <c r="K151" s="128"/>
      <c r="L151" s="129"/>
      <c r="M151" s="21">
        <f>+D151+G151</f>
        <v>8</v>
      </c>
      <c r="N151" s="97">
        <f>+E151+H151</f>
        <v>32</v>
      </c>
      <c r="O151" s="108">
        <f t="shared" si="34"/>
        <v>40</v>
      </c>
    </row>
    <row r="152" spans="2:15" ht="15" customHeight="1">
      <c r="B152" s="277" t="s">
        <v>110</v>
      </c>
      <c r="C152" s="109" t="s">
        <v>111</v>
      </c>
      <c r="D152" s="17"/>
      <c r="E152" s="258"/>
      <c r="F152" s="126"/>
      <c r="G152" s="125">
        <v>35</v>
      </c>
      <c r="H152" s="60">
        <v>60</v>
      </c>
      <c r="I152" s="126">
        <f t="shared" si="36"/>
        <v>95</v>
      </c>
      <c r="J152" s="125"/>
      <c r="K152" s="60"/>
      <c r="L152" s="126"/>
      <c r="M152" s="16">
        <f>+G152</f>
        <v>35</v>
      </c>
      <c r="N152" s="118">
        <f>+H152</f>
        <v>60</v>
      </c>
      <c r="O152" s="112">
        <f t="shared" si="34"/>
        <v>95</v>
      </c>
    </row>
    <row r="153" spans="2:15" ht="15" customHeight="1">
      <c r="B153" s="277" t="s">
        <v>112</v>
      </c>
      <c r="C153" s="119" t="s">
        <v>113</v>
      </c>
      <c r="D153" s="17">
        <v>20</v>
      </c>
      <c r="E153" s="258">
        <v>64</v>
      </c>
      <c r="F153" s="126">
        <f aca="true" t="shared" si="37" ref="F153:F184">SUM(D153:E153)</f>
        <v>84</v>
      </c>
      <c r="G153" s="125">
        <v>8</v>
      </c>
      <c r="H153" s="60">
        <v>10</v>
      </c>
      <c r="I153" s="126">
        <f t="shared" si="36"/>
        <v>18</v>
      </c>
      <c r="J153" s="125"/>
      <c r="K153" s="60"/>
      <c r="L153" s="126"/>
      <c r="M153" s="16">
        <f aca="true" t="shared" si="38" ref="M153:N156">+D153+G153</f>
        <v>28</v>
      </c>
      <c r="N153" s="118">
        <f t="shared" si="38"/>
        <v>74</v>
      </c>
      <c r="O153" s="112">
        <f t="shared" si="34"/>
        <v>102</v>
      </c>
    </row>
    <row r="154" spans="2:15" ht="15" customHeight="1">
      <c r="B154" s="277" t="s">
        <v>115</v>
      </c>
      <c r="C154" s="109" t="s">
        <v>114</v>
      </c>
      <c r="D154" s="17">
        <v>4</v>
      </c>
      <c r="E154" s="258">
        <v>3</v>
      </c>
      <c r="F154" s="126">
        <f t="shared" si="37"/>
        <v>7</v>
      </c>
      <c r="G154" s="125"/>
      <c r="H154" s="60"/>
      <c r="I154" s="126"/>
      <c r="J154" s="125"/>
      <c r="K154" s="60"/>
      <c r="L154" s="126"/>
      <c r="M154" s="16">
        <f t="shared" si="38"/>
        <v>4</v>
      </c>
      <c r="N154" s="118">
        <f t="shared" si="38"/>
        <v>3</v>
      </c>
      <c r="O154" s="112">
        <f t="shared" si="34"/>
        <v>7</v>
      </c>
    </row>
    <row r="155" spans="2:15" ht="15" customHeight="1">
      <c r="B155" s="277"/>
      <c r="C155" s="121" t="s">
        <v>116</v>
      </c>
      <c r="D155" s="17">
        <v>87</v>
      </c>
      <c r="E155" s="258">
        <v>25</v>
      </c>
      <c r="F155" s="126">
        <f t="shared" si="37"/>
        <v>112</v>
      </c>
      <c r="G155" s="17">
        <v>13</v>
      </c>
      <c r="H155" s="258">
        <v>12</v>
      </c>
      <c r="I155" s="126">
        <f t="shared" si="36"/>
        <v>25</v>
      </c>
      <c r="J155" s="125"/>
      <c r="K155" s="60"/>
      <c r="L155" s="126"/>
      <c r="M155" s="16">
        <f t="shared" si="38"/>
        <v>100</v>
      </c>
      <c r="N155" s="118">
        <f t="shared" si="38"/>
        <v>37</v>
      </c>
      <c r="O155" s="112">
        <f t="shared" si="34"/>
        <v>137</v>
      </c>
    </row>
    <row r="156" spans="2:15" ht="15" customHeight="1" thickBot="1">
      <c r="B156" s="277"/>
      <c r="C156" s="65" t="s">
        <v>117</v>
      </c>
      <c r="D156" s="17">
        <v>4</v>
      </c>
      <c r="E156" s="258">
        <v>8</v>
      </c>
      <c r="F156" s="126">
        <f t="shared" si="37"/>
        <v>12</v>
      </c>
      <c r="G156" s="125">
        <v>1</v>
      </c>
      <c r="H156" s="60">
        <v>5</v>
      </c>
      <c r="I156" s="126">
        <f>SUM(G156:H156)</f>
        <v>6</v>
      </c>
      <c r="J156" s="125"/>
      <c r="K156" s="60"/>
      <c r="L156" s="126"/>
      <c r="M156" s="16">
        <f t="shared" si="38"/>
        <v>5</v>
      </c>
      <c r="N156" s="118">
        <f t="shared" si="38"/>
        <v>13</v>
      </c>
      <c r="O156" s="112">
        <f t="shared" si="34"/>
        <v>18</v>
      </c>
    </row>
    <row r="157" spans="2:15" ht="15" customHeight="1" thickBot="1">
      <c r="B157" s="299"/>
      <c r="C157" s="122" t="s">
        <v>15</v>
      </c>
      <c r="D157" s="734">
        <f>SUM(D150:D156)</f>
        <v>146</v>
      </c>
      <c r="E157" s="734">
        <f>SUM(E150:E156)</f>
        <v>193</v>
      </c>
      <c r="F157" s="234">
        <f>SUM(D157:E157)</f>
        <v>339</v>
      </c>
      <c r="G157" s="233">
        <f>SUM(G150:G156)</f>
        <v>65</v>
      </c>
      <c r="H157" s="233">
        <f>SUM(H150:H156)</f>
        <v>153</v>
      </c>
      <c r="I157" s="234">
        <f>SUM(G157:H157)</f>
        <v>218</v>
      </c>
      <c r="J157" s="233"/>
      <c r="K157" s="749"/>
      <c r="L157" s="234"/>
      <c r="M157" s="195">
        <f>SUM(M150:M156)</f>
        <v>211</v>
      </c>
      <c r="N157" s="195">
        <f>SUM(N150:N156)</f>
        <v>346</v>
      </c>
      <c r="O157" s="197">
        <f t="shared" si="34"/>
        <v>557</v>
      </c>
    </row>
    <row r="158" spans="2:15" ht="15" customHeight="1">
      <c r="B158" s="300"/>
      <c r="C158" s="165" t="s">
        <v>118</v>
      </c>
      <c r="D158" s="68">
        <v>84</v>
      </c>
      <c r="E158" s="736">
        <v>48</v>
      </c>
      <c r="F158" s="146">
        <f t="shared" si="37"/>
        <v>132</v>
      </c>
      <c r="G158" s="663">
        <v>59</v>
      </c>
      <c r="H158" s="736">
        <v>53</v>
      </c>
      <c r="I158" s="146">
        <f>SUM(G158:H158)</f>
        <v>112</v>
      </c>
      <c r="J158" s="663"/>
      <c r="K158" s="736"/>
      <c r="L158" s="146"/>
      <c r="M158" s="34">
        <f aca="true" t="shared" si="39" ref="M158:N161">+D158+G158</f>
        <v>143</v>
      </c>
      <c r="N158" s="123">
        <f t="shared" si="39"/>
        <v>101</v>
      </c>
      <c r="O158" s="33">
        <f t="shared" si="34"/>
        <v>244</v>
      </c>
    </row>
    <row r="159" spans="2:15" ht="15" customHeight="1">
      <c r="B159" s="299"/>
      <c r="C159" s="226" t="s">
        <v>291</v>
      </c>
      <c r="D159" s="256">
        <v>11</v>
      </c>
      <c r="E159" s="434">
        <v>37</v>
      </c>
      <c r="F159" s="129">
        <f>SUM(D159:E159)</f>
        <v>48</v>
      </c>
      <c r="G159" s="433">
        <v>8</v>
      </c>
      <c r="H159" s="434">
        <v>26</v>
      </c>
      <c r="I159" s="129">
        <f>SUM(G159:H159)</f>
        <v>34</v>
      </c>
      <c r="J159" s="433"/>
      <c r="K159" s="434"/>
      <c r="L159" s="129"/>
      <c r="M159" s="228">
        <f>+D159+G159</f>
        <v>19</v>
      </c>
      <c r="N159" s="227">
        <f>+E159+H159</f>
        <v>63</v>
      </c>
      <c r="O159" s="38">
        <f t="shared" si="34"/>
        <v>82</v>
      </c>
    </row>
    <row r="160" spans="2:15" ht="15" customHeight="1">
      <c r="B160" s="277" t="s">
        <v>119</v>
      </c>
      <c r="C160" s="116" t="s">
        <v>109</v>
      </c>
      <c r="D160" s="256">
        <v>46</v>
      </c>
      <c r="E160" s="664">
        <v>200</v>
      </c>
      <c r="F160" s="743">
        <f>SUM(D160:E160)</f>
        <v>246</v>
      </c>
      <c r="G160" s="127">
        <v>38</v>
      </c>
      <c r="H160" s="128">
        <v>210</v>
      </c>
      <c r="I160" s="129">
        <f aca="true" t="shared" si="40" ref="I160:I168">SUM(G160:H160)</f>
        <v>248</v>
      </c>
      <c r="J160" s="127"/>
      <c r="K160" s="128"/>
      <c r="L160" s="129"/>
      <c r="M160" s="107">
        <f>+D160+G160</f>
        <v>84</v>
      </c>
      <c r="N160" s="96">
        <f>+E160+H160</f>
        <v>410</v>
      </c>
      <c r="O160" s="88">
        <f t="shared" si="34"/>
        <v>494</v>
      </c>
    </row>
    <row r="161" spans="2:15" ht="15" customHeight="1">
      <c r="B161" s="277" t="s">
        <v>120</v>
      </c>
      <c r="C161" s="166" t="s">
        <v>230</v>
      </c>
      <c r="D161" s="70">
        <v>56</v>
      </c>
      <c r="E161" s="707">
        <v>35</v>
      </c>
      <c r="F161" s="283">
        <f>SUM(D161:E161)</f>
        <v>91</v>
      </c>
      <c r="G161" s="130">
        <v>24</v>
      </c>
      <c r="H161" s="131">
        <v>34</v>
      </c>
      <c r="I161" s="129">
        <f t="shared" si="40"/>
        <v>58</v>
      </c>
      <c r="J161" s="130"/>
      <c r="K161" s="131"/>
      <c r="L161" s="132"/>
      <c r="M161" s="107">
        <f t="shared" si="39"/>
        <v>80</v>
      </c>
      <c r="N161" s="96">
        <f t="shared" si="39"/>
        <v>69</v>
      </c>
      <c r="O161" s="117">
        <f>SUM(M161:N161)</f>
        <v>149</v>
      </c>
    </row>
    <row r="162" spans="2:15" ht="15" customHeight="1">
      <c r="B162" s="277" t="s">
        <v>107</v>
      </c>
      <c r="C162" s="144" t="s">
        <v>111</v>
      </c>
      <c r="D162" s="231">
        <v>152</v>
      </c>
      <c r="E162" s="666">
        <v>136</v>
      </c>
      <c r="F162" s="750">
        <f t="shared" si="37"/>
        <v>288</v>
      </c>
      <c r="G162" s="125">
        <v>82</v>
      </c>
      <c r="H162" s="60">
        <v>112</v>
      </c>
      <c r="I162" s="126">
        <f t="shared" si="40"/>
        <v>194</v>
      </c>
      <c r="J162" s="125"/>
      <c r="K162" s="60"/>
      <c r="L162" s="126"/>
      <c r="M162" s="110">
        <f>+D162+G162</f>
        <v>234</v>
      </c>
      <c r="N162" s="111">
        <f>+E162+H162</f>
        <v>248</v>
      </c>
      <c r="O162" s="112">
        <f t="shared" si="34"/>
        <v>482</v>
      </c>
    </row>
    <row r="163" spans="2:15" ht="15" customHeight="1" thickBot="1">
      <c r="B163" s="277"/>
      <c r="C163" s="167" t="s">
        <v>258</v>
      </c>
      <c r="D163" s="70">
        <v>46</v>
      </c>
      <c r="E163" s="707">
        <v>35</v>
      </c>
      <c r="F163" s="283">
        <f t="shared" si="37"/>
        <v>81</v>
      </c>
      <c r="G163" s="130">
        <v>41</v>
      </c>
      <c r="H163" s="131">
        <v>44</v>
      </c>
      <c r="I163" s="132">
        <f>SUM(G163:H163)</f>
        <v>85</v>
      </c>
      <c r="J163" s="130"/>
      <c r="K163" s="131"/>
      <c r="L163" s="132"/>
      <c r="M163" s="161">
        <f>+D163+G163</f>
        <v>87</v>
      </c>
      <c r="N163" s="162">
        <f>+E163+H163</f>
        <v>79</v>
      </c>
      <c r="O163" s="117">
        <f>SUM(M163:N163)</f>
        <v>166</v>
      </c>
    </row>
    <row r="164" spans="2:15" ht="15" customHeight="1" thickBot="1">
      <c r="B164" s="297"/>
      <c r="C164" s="113" t="s">
        <v>108</v>
      </c>
      <c r="D164" s="266">
        <f>SUM(D158:D163)</f>
        <v>395</v>
      </c>
      <c r="E164" s="267">
        <f>SUM(E158:E163)</f>
        <v>491</v>
      </c>
      <c r="F164" s="152">
        <f>SUM(D164:E164)</f>
        <v>886</v>
      </c>
      <c r="G164" s="266">
        <f>SUM(G158:G163)</f>
        <v>252</v>
      </c>
      <c r="H164" s="376">
        <f>SUM(H158:H163)</f>
        <v>479</v>
      </c>
      <c r="I164" s="152">
        <f>SUM(G164:H164)</f>
        <v>731</v>
      </c>
      <c r="J164" s="266"/>
      <c r="K164" s="376"/>
      <c r="L164" s="152"/>
      <c r="M164" s="180">
        <f>SUM(M158:M163)</f>
        <v>647</v>
      </c>
      <c r="N164" s="193">
        <f>SUM(N158:N163)</f>
        <v>970</v>
      </c>
      <c r="O164" s="194">
        <f>SUM(M164:N164)</f>
        <v>1617</v>
      </c>
    </row>
    <row r="165" spans="2:16" s="2" customFormat="1" ht="15" customHeight="1">
      <c r="B165" s="277"/>
      <c r="C165" s="116" t="s">
        <v>245</v>
      </c>
      <c r="D165" s="30">
        <v>68</v>
      </c>
      <c r="E165" s="384">
        <v>40</v>
      </c>
      <c r="F165" s="129">
        <f t="shared" si="37"/>
        <v>108</v>
      </c>
      <c r="G165" s="127">
        <v>43</v>
      </c>
      <c r="H165" s="128">
        <v>57</v>
      </c>
      <c r="I165" s="129">
        <f t="shared" si="40"/>
        <v>100</v>
      </c>
      <c r="J165" s="127">
        <v>51</v>
      </c>
      <c r="K165" s="128">
        <v>66</v>
      </c>
      <c r="L165" s="129">
        <f>+J165+K165</f>
        <v>117</v>
      </c>
      <c r="M165" s="92">
        <f>+D165+G165+J165</f>
        <v>162</v>
      </c>
      <c r="N165" s="107">
        <f>+E165+H165+K165</f>
        <v>163</v>
      </c>
      <c r="O165" s="108">
        <f t="shared" si="34"/>
        <v>325</v>
      </c>
      <c r="P165"/>
    </row>
    <row r="166" spans="2:15" ht="15" customHeight="1">
      <c r="B166" s="277"/>
      <c r="C166" s="116" t="s">
        <v>213</v>
      </c>
      <c r="D166" s="30">
        <v>27</v>
      </c>
      <c r="E166" s="384">
        <v>41</v>
      </c>
      <c r="F166" s="129">
        <f>SUM(D166:E166)</f>
        <v>68</v>
      </c>
      <c r="G166" s="127"/>
      <c r="H166" s="128">
        <v>6</v>
      </c>
      <c r="I166" s="129">
        <f t="shared" si="40"/>
        <v>6</v>
      </c>
      <c r="J166" s="127"/>
      <c r="K166" s="128"/>
      <c r="L166" s="129"/>
      <c r="M166" s="21">
        <f aca="true" t="shared" si="41" ref="M166:M171">+D166+G166+J166</f>
        <v>27</v>
      </c>
      <c r="N166" s="107">
        <f aca="true" t="shared" si="42" ref="N166:N171">+E166+H166+K166</f>
        <v>47</v>
      </c>
      <c r="O166" s="108">
        <f>SUM(M166:N166)</f>
        <v>74</v>
      </c>
    </row>
    <row r="167" spans="2:15" ht="15" customHeight="1">
      <c r="B167" s="277" t="s">
        <v>121</v>
      </c>
      <c r="C167" s="23" t="s">
        <v>122</v>
      </c>
      <c r="D167" s="17">
        <v>135</v>
      </c>
      <c r="E167" s="258">
        <v>64</v>
      </c>
      <c r="F167" s="126">
        <f t="shared" si="37"/>
        <v>199</v>
      </c>
      <c r="G167" s="125">
        <v>129</v>
      </c>
      <c r="H167" s="60">
        <v>55</v>
      </c>
      <c r="I167" s="126">
        <f t="shared" si="40"/>
        <v>184</v>
      </c>
      <c r="J167" s="125"/>
      <c r="K167" s="60"/>
      <c r="L167" s="126"/>
      <c r="M167" s="21">
        <f t="shared" si="41"/>
        <v>264</v>
      </c>
      <c r="N167" s="107">
        <f t="shared" si="42"/>
        <v>119</v>
      </c>
      <c r="O167" s="112">
        <f t="shared" si="34"/>
        <v>383</v>
      </c>
    </row>
    <row r="168" spans="2:15" ht="15" customHeight="1">
      <c r="B168" s="277" t="s">
        <v>112</v>
      </c>
      <c r="C168" s="20" t="s">
        <v>123</v>
      </c>
      <c r="D168" s="30">
        <v>10</v>
      </c>
      <c r="E168" s="384">
        <v>55</v>
      </c>
      <c r="F168" s="129">
        <f t="shared" si="37"/>
        <v>65</v>
      </c>
      <c r="G168" s="127"/>
      <c r="H168" s="128">
        <v>3</v>
      </c>
      <c r="I168" s="129">
        <f t="shared" si="40"/>
        <v>3</v>
      </c>
      <c r="J168" s="127"/>
      <c r="K168" s="128"/>
      <c r="L168" s="129"/>
      <c r="M168" s="21">
        <f t="shared" si="41"/>
        <v>10</v>
      </c>
      <c r="N168" s="107">
        <f t="shared" si="42"/>
        <v>58</v>
      </c>
      <c r="O168" s="108">
        <f t="shared" si="34"/>
        <v>68</v>
      </c>
    </row>
    <row r="169" spans="2:15" ht="15" customHeight="1">
      <c r="B169" s="277" t="s">
        <v>115</v>
      </c>
      <c r="C169" s="23" t="s">
        <v>334</v>
      </c>
      <c r="D169" s="17">
        <v>32</v>
      </c>
      <c r="E169" s="258">
        <v>20</v>
      </c>
      <c r="F169" s="126">
        <f t="shared" si="37"/>
        <v>52</v>
      </c>
      <c r="G169" s="125"/>
      <c r="H169" s="60"/>
      <c r="I169" s="126"/>
      <c r="J169" s="125">
        <v>20</v>
      </c>
      <c r="K169" s="60">
        <v>34</v>
      </c>
      <c r="L169" s="126">
        <f>+J169+K169</f>
        <v>54</v>
      </c>
      <c r="M169" s="21">
        <f t="shared" si="41"/>
        <v>52</v>
      </c>
      <c r="N169" s="107">
        <f t="shared" si="42"/>
        <v>54</v>
      </c>
      <c r="O169" s="112">
        <f t="shared" si="34"/>
        <v>106</v>
      </c>
    </row>
    <row r="170" spans="2:15" ht="15" customHeight="1">
      <c r="B170" s="277"/>
      <c r="C170" s="59" t="s">
        <v>124</v>
      </c>
      <c r="D170" s="17">
        <v>58</v>
      </c>
      <c r="E170" s="258">
        <v>57</v>
      </c>
      <c r="F170" s="126">
        <f t="shared" si="37"/>
        <v>115</v>
      </c>
      <c r="G170" s="125">
        <v>6</v>
      </c>
      <c r="H170" s="60">
        <v>13</v>
      </c>
      <c r="I170" s="126">
        <f>+G170+H170</f>
        <v>19</v>
      </c>
      <c r="J170" s="125">
        <v>11</v>
      </c>
      <c r="K170" s="60">
        <v>30</v>
      </c>
      <c r="L170" s="126">
        <f>+J170+K170</f>
        <v>41</v>
      </c>
      <c r="M170" s="21">
        <f t="shared" si="41"/>
        <v>75</v>
      </c>
      <c r="N170" s="107">
        <f t="shared" si="42"/>
        <v>100</v>
      </c>
      <c r="O170" s="112">
        <f t="shared" si="34"/>
        <v>175</v>
      </c>
    </row>
    <row r="171" spans="2:15" ht="15" customHeight="1" thickBot="1">
      <c r="B171" s="268"/>
      <c r="C171" s="24" t="s">
        <v>125</v>
      </c>
      <c r="D171" s="25">
        <v>49</v>
      </c>
      <c r="E171" s="676">
        <v>69</v>
      </c>
      <c r="F171" s="132">
        <f t="shared" si="37"/>
        <v>118</v>
      </c>
      <c r="G171" s="130">
        <v>19</v>
      </c>
      <c r="H171" s="131">
        <v>30</v>
      </c>
      <c r="I171" s="132">
        <f>SUM(G171:H171)</f>
        <v>49</v>
      </c>
      <c r="J171" s="130"/>
      <c r="K171" s="131"/>
      <c r="L171" s="132"/>
      <c r="M171" s="458">
        <f t="shared" si="41"/>
        <v>68</v>
      </c>
      <c r="N171" s="107">
        <f t="shared" si="42"/>
        <v>99</v>
      </c>
      <c r="O171" s="117">
        <f t="shared" si="34"/>
        <v>167</v>
      </c>
    </row>
    <row r="172" spans="2:15" ht="15" customHeight="1" thickBot="1">
      <c r="B172" s="299"/>
      <c r="C172" s="124" t="s">
        <v>15</v>
      </c>
      <c r="D172" s="734">
        <f>SUM(D165:D171)</f>
        <v>379</v>
      </c>
      <c r="E172" s="558">
        <f>SUM(E165:E171)</f>
        <v>346</v>
      </c>
      <c r="F172" s="234">
        <f>SUM(D172:E172)</f>
        <v>725</v>
      </c>
      <c r="G172" s="233">
        <f>SUM(G165:G171)</f>
        <v>197</v>
      </c>
      <c r="H172" s="749">
        <f>SUM(H165:H171)</f>
        <v>164</v>
      </c>
      <c r="I172" s="234">
        <f>SUM(G172:H172)</f>
        <v>361</v>
      </c>
      <c r="J172" s="233">
        <f>SUM(J165:J171)</f>
        <v>82</v>
      </c>
      <c r="K172" s="558">
        <f>SUM(K165:K171)</f>
        <v>130</v>
      </c>
      <c r="L172" s="233">
        <f>SUM(L165:L171)</f>
        <v>212</v>
      </c>
      <c r="M172" s="195">
        <f>SUM(M165:M171)</f>
        <v>658</v>
      </c>
      <c r="N172" s="196">
        <f>SUM(N165:N171)</f>
        <v>640</v>
      </c>
      <c r="O172" s="197">
        <f>SUM(M172:N172)</f>
        <v>1298</v>
      </c>
    </row>
    <row r="173" spans="2:15" ht="15" customHeight="1">
      <c r="B173" s="284"/>
      <c r="C173" s="213" t="s">
        <v>214</v>
      </c>
      <c r="D173" s="68">
        <v>70</v>
      </c>
      <c r="E173" s="399">
        <v>54</v>
      </c>
      <c r="F173" s="146">
        <f>SUM(D173:E173)</f>
        <v>124</v>
      </c>
      <c r="G173" s="751"/>
      <c r="H173" s="752"/>
      <c r="I173" s="677"/>
      <c r="J173" s="751"/>
      <c r="K173" s="752"/>
      <c r="L173" s="677"/>
      <c r="M173" s="34">
        <f aca="true" t="shared" si="43" ref="M173:N176">+D173</f>
        <v>70</v>
      </c>
      <c r="N173" s="35">
        <f t="shared" si="43"/>
        <v>54</v>
      </c>
      <c r="O173" s="33">
        <f aca="true" t="shared" si="44" ref="O173:O185">SUM(M173:N173)</f>
        <v>124</v>
      </c>
    </row>
    <row r="174" spans="2:15" ht="15" customHeight="1">
      <c r="B174" s="268"/>
      <c r="C174" s="214" t="s">
        <v>270</v>
      </c>
      <c r="D174" s="30">
        <v>122</v>
      </c>
      <c r="E174" s="384">
        <v>44</v>
      </c>
      <c r="F174" s="129">
        <f t="shared" si="37"/>
        <v>166</v>
      </c>
      <c r="G174" s="127"/>
      <c r="H174" s="128"/>
      <c r="I174" s="753"/>
      <c r="J174" s="127"/>
      <c r="K174" s="128"/>
      <c r="L174" s="753"/>
      <c r="M174" s="21">
        <f t="shared" si="43"/>
        <v>122</v>
      </c>
      <c r="N174" s="97">
        <f t="shared" si="43"/>
        <v>44</v>
      </c>
      <c r="O174" s="108">
        <f t="shared" si="44"/>
        <v>166</v>
      </c>
    </row>
    <row r="175" spans="2:15" ht="15" customHeight="1">
      <c r="B175" s="268"/>
      <c r="C175" s="214" t="s">
        <v>271</v>
      </c>
      <c r="D175" s="17">
        <v>1</v>
      </c>
      <c r="E175" s="258">
        <v>1</v>
      </c>
      <c r="F175" s="126">
        <f>SUM(D175:E175)</f>
        <v>2</v>
      </c>
      <c r="G175" s="125"/>
      <c r="H175" s="60"/>
      <c r="I175" s="687"/>
      <c r="J175" s="125"/>
      <c r="K175" s="60"/>
      <c r="L175" s="687"/>
      <c r="M175" s="16">
        <f t="shared" si="43"/>
        <v>1</v>
      </c>
      <c r="N175" s="118">
        <f t="shared" si="43"/>
        <v>1</v>
      </c>
      <c r="O175" s="112">
        <f t="shared" si="44"/>
        <v>2</v>
      </c>
    </row>
    <row r="176" spans="2:15" ht="15" customHeight="1">
      <c r="B176" s="277" t="s">
        <v>126</v>
      </c>
      <c r="C176" s="214" t="s">
        <v>272</v>
      </c>
      <c r="D176" s="17">
        <v>98</v>
      </c>
      <c r="E176" s="258">
        <v>22</v>
      </c>
      <c r="F176" s="126">
        <f t="shared" si="37"/>
        <v>120</v>
      </c>
      <c r="G176" s="125"/>
      <c r="H176" s="60"/>
      <c r="I176" s="687"/>
      <c r="J176" s="125"/>
      <c r="K176" s="60"/>
      <c r="L176" s="687"/>
      <c r="M176" s="16">
        <f t="shared" si="43"/>
        <v>98</v>
      </c>
      <c r="N176" s="118">
        <f t="shared" si="43"/>
        <v>22</v>
      </c>
      <c r="O176" s="112">
        <f t="shared" si="44"/>
        <v>120</v>
      </c>
    </row>
    <row r="177" spans="2:15" ht="15" customHeight="1">
      <c r="B177" s="268"/>
      <c r="C177" s="214" t="s">
        <v>273</v>
      </c>
      <c r="D177" s="17">
        <v>62</v>
      </c>
      <c r="E177" s="258">
        <v>50</v>
      </c>
      <c r="F177" s="126">
        <f t="shared" si="37"/>
        <v>112</v>
      </c>
      <c r="G177" s="125">
        <v>64</v>
      </c>
      <c r="H177" s="60">
        <v>56</v>
      </c>
      <c r="I177" s="126">
        <f>SUM(G177:H177)</f>
        <v>120</v>
      </c>
      <c r="J177" s="125"/>
      <c r="K177" s="60"/>
      <c r="L177" s="126"/>
      <c r="M177" s="16">
        <f>+D177+G177</f>
        <v>126</v>
      </c>
      <c r="N177" s="118">
        <f>+E177+H177</f>
        <v>106</v>
      </c>
      <c r="O177" s="112">
        <f t="shared" si="44"/>
        <v>232</v>
      </c>
    </row>
    <row r="178" spans="2:15" ht="15" customHeight="1">
      <c r="B178" s="268"/>
      <c r="C178" s="254" t="s">
        <v>307</v>
      </c>
      <c r="D178" s="30">
        <v>37</v>
      </c>
      <c r="E178" s="384">
        <v>24</v>
      </c>
      <c r="F178" s="129">
        <f t="shared" si="37"/>
        <v>61</v>
      </c>
      <c r="G178" s="127"/>
      <c r="H178" s="128"/>
      <c r="I178" s="129"/>
      <c r="J178" s="127"/>
      <c r="K178" s="128"/>
      <c r="L178" s="129"/>
      <c r="M178" s="21">
        <f>+D178+G178</f>
        <v>37</v>
      </c>
      <c r="N178" s="97">
        <f>+E178+H178</f>
        <v>24</v>
      </c>
      <c r="O178" s="108">
        <f t="shared" si="44"/>
        <v>61</v>
      </c>
    </row>
    <row r="179" spans="2:15" ht="15" customHeight="1">
      <c r="B179" s="277"/>
      <c r="C179" s="215" t="s">
        <v>274</v>
      </c>
      <c r="D179" s="30">
        <v>66</v>
      </c>
      <c r="E179" s="384">
        <v>56</v>
      </c>
      <c r="F179" s="129">
        <f t="shared" si="37"/>
        <v>122</v>
      </c>
      <c r="G179" s="127"/>
      <c r="H179" s="128"/>
      <c r="I179" s="129"/>
      <c r="J179" s="127"/>
      <c r="K179" s="128"/>
      <c r="L179" s="129"/>
      <c r="M179" s="21">
        <f>+D179</f>
        <v>66</v>
      </c>
      <c r="N179" s="97">
        <f>+E179</f>
        <v>56</v>
      </c>
      <c r="O179" s="108">
        <f t="shared" si="44"/>
        <v>122</v>
      </c>
    </row>
    <row r="180" spans="2:15" ht="15" customHeight="1">
      <c r="B180" s="277" t="s">
        <v>127</v>
      </c>
      <c r="C180" s="215" t="s">
        <v>275</v>
      </c>
      <c r="D180" s="17">
        <v>133</v>
      </c>
      <c r="E180" s="258">
        <v>30</v>
      </c>
      <c r="F180" s="126">
        <f t="shared" si="37"/>
        <v>163</v>
      </c>
      <c r="G180" s="125">
        <v>104</v>
      </c>
      <c r="H180" s="60">
        <v>39</v>
      </c>
      <c r="I180" s="126">
        <f>SUM(G180:H180)</f>
        <v>143</v>
      </c>
      <c r="J180" s="125"/>
      <c r="K180" s="60"/>
      <c r="L180" s="126"/>
      <c r="M180" s="16">
        <f aca="true" t="shared" si="45" ref="M180:N182">+D180+G180</f>
        <v>237</v>
      </c>
      <c r="N180" s="118">
        <f t="shared" si="45"/>
        <v>69</v>
      </c>
      <c r="O180" s="112">
        <f t="shared" si="44"/>
        <v>306</v>
      </c>
    </row>
    <row r="181" spans="2:15" ht="15" customHeight="1">
      <c r="B181" s="268"/>
      <c r="C181" s="217" t="s">
        <v>276</v>
      </c>
      <c r="D181" s="30">
        <v>83</v>
      </c>
      <c r="E181" s="384">
        <v>37</v>
      </c>
      <c r="F181" s="129">
        <f t="shared" si="37"/>
        <v>120</v>
      </c>
      <c r="G181" s="127">
        <v>60</v>
      </c>
      <c r="H181" s="128">
        <v>58</v>
      </c>
      <c r="I181" s="129">
        <f>SUM(G181:H181)</f>
        <v>118</v>
      </c>
      <c r="J181" s="127"/>
      <c r="K181" s="128"/>
      <c r="L181" s="129"/>
      <c r="M181" s="21">
        <f t="shared" si="45"/>
        <v>143</v>
      </c>
      <c r="N181" s="97">
        <f t="shared" si="45"/>
        <v>95</v>
      </c>
      <c r="O181" s="108">
        <f t="shared" si="44"/>
        <v>238</v>
      </c>
    </row>
    <row r="182" spans="2:15" ht="15" customHeight="1">
      <c r="B182" s="277"/>
      <c r="C182" s="215" t="s">
        <v>277</v>
      </c>
      <c r="D182" s="17">
        <v>83</v>
      </c>
      <c r="E182" s="258">
        <v>84</v>
      </c>
      <c r="F182" s="126">
        <f t="shared" si="37"/>
        <v>167</v>
      </c>
      <c r="G182" s="125">
        <v>54</v>
      </c>
      <c r="H182" s="60">
        <v>68</v>
      </c>
      <c r="I182" s="126">
        <f>SUM(G182:H182)</f>
        <v>122</v>
      </c>
      <c r="J182" s="125"/>
      <c r="K182" s="60"/>
      <c r="L182" s="126"/>
      <c r="M182" s="16">
        <f t="shared" si="45"/>
        <v>137</v>
      </c>
      <c r="N182" s="118">
        <f t="shared" si="45"/>
        <v>152</v>
      </c>
      <c r="O182" s="112">
        <f t="shared" si="44"/>
        <v>289</v>
      </c>
    </row>
    <row r="183" spans="2:15" ht="15" customHeight="1">
      <c r="B183" s="277" t="s">
        <v>115</v>
      </c>
      <c r="C183" s="216" t="s">
        <v>278</v>
      </c>
      <c r="D183" s="17">
        <v>115</v>
      </c>
      <c r="E183" s="258">
        <v>54</v>
      </c>
      <c r="F183" s="126">
        <f t="shared" si="37"/>
        <v>169</v>
      </c>
      <c r="G183" s="125"/>
      <c r="H183" s="60"/>
      <c r="I183" s="126"/>
      <c r="J183" s="125"/>
      <c r="K183" s="60"/>
      <c r="L183" s="126"/>
      <c r="M183" s="16">
        <f>+D183</f>
        <v>115</v>
      </c>
      <c r="N183" s="118">
        <f>+E183</f>
        <v>54</v>
      </c>
      <c r="O183" s="112">
        <f t="shared" si="44"/>
        <v>169</v>
      </c>
    </row>
    <row r="184" spans="2:15" ht="15" customHeight="1" thickBot="1">
      <c r="B184" s="268"/>
      <c r="C184" s="168" t="s">
        <v>279</v>
      </c>
      <c r="D184" s="25">
        <v>147</v>
      </c>
      <c r="E184" s="676">
        <v>52</v>
      </c>
      <c r="F184" s="132">
        <f t="shared" si="37"/>
        <v>199</v>
      </c>
      <c r="G184" s="130">
        <v>64</v>
      </c>
      <c r="H184" s="131">
        <v>41</v>
      </c>
      <c r="I184" s="132">
        <f>SUM(G184:H184)</f>
        <v>105</v>
      </c>
      <c r="J184" s="130"/>
      <c r="K184" s="131"/>
      <c r="L184" s="132"/>
      <c r="M184" s="99">
        <f>+D184+G184</f>
        <v>211</v>
      </c>
      <c r="N184" s="100">
        <f>+E184+H184</f>
        <v>93</v>
      </c>
      <c r="O184" s="117">
        <f t="shared" si="44"/>
        <v>304</v>
      </c>
    </row>
    <row r="185" spans="2:15" ht="15" customHeight="1" thickBot="1">
      <c r="B185" s="301"/>
      <c r="C185" s="124" t="s">
        <v>15</v>
      </c>
      <c r="D185" s="734">
        <f>SUM(D173:D184)</f>
        <v>1017</v>
      </c>
      <c r="E185" s="558">
        <f>SUM(E173:E184)</f>
        <v>508</v>
      </c>
      <c r="F185" s="234">
        <f aca="true" t="shared" si="46" ref="F185:F196">SUM(D185:E185)</f>
        <v>1525</v>
      </c>
      <c r="G185" s="233">
        <f>SUM(G177:G184)</f>
        <v>346</v>
      </c>
      <c r="H185" s="749">
        <f>SUM(H177:H184)</f>
        <v>262</v>
      </c>
      <c r="I185" s="234">
        <f>SUM(G185:H185)</f>
        <v>608</v>
      </c>
      <c r="J185" s="233"/>
      <c r="K185" s="749"/>
      <c r="L185" s="234"/>
      <c r="M185" s="195">
        <f>SUM(M173:M184)</f>
        <v>1363</v>
      </c>
      <c r="N185" s="196">
        <f>SUM(N173:N184)</f>
        <v>770</v>
      </c>
      <c r="O185" s="197">
        <f t="shared" si="44"/>
        <v>2133</v>
      </c>
    </row>
    <row r="186" spans="2:15" ht="15" customHeight="1">
      <c r="B186" s="270"/>
      <c r="C186" s="23" t="s">
        <v>128</v>
      </c>
      <c r="D186" s="17">
        <v>73</v>
      </c>
      <c r="E186" s="60">
        <v>99</v>
      </c>
      <c r="F186" s="126">
        <f t="shared" si="46"/>
        <v>172</v>
      </c>
      <c r="G186" s="125"/>
      <c r="H186" s="60"/>
      <c r="I186" s="126"/>
      <c r="J186" s="125"/>
      <c r="K186" s="60"/>
      <c r="L186" s="126"/>
      <c r="M186" s="92">
        <f>+D186+G186+J186</f>
        <v>73</v>
      </c>
      <c r="N186" s="110">
        <f>+E186+H186+K186</f>
        <v>99</v>
      </c>
      <c r="O186" s="112">
        <f aca="true" t="shared" si="47" ref="O186:O197">SUM(M186:N186)</f>
        <v>172</v>
      </c>
    </row>
    <row r="187" spans="2:15" ht="15" customHeight="1">
      <c r="B187" s="299"/>
      <c r="C187" s="139" t="s">
        <v>109</v>
      </c>
      <c r="D187" s="17">
        <v>34</v>
      </c>
      <c r="E187" s="60">
        <v>166</v>
      </c>
      <c r="F187" s="126">
        <f t="shared" si="46"/>
        <v>200</v>
      </c>
      <c r="G187" s="125">
        <v>26</v>
      </c>
      <c r="H187" s="60">
        <v>92</v>
      </c>
      <c r="I187" s="126">
        <f aca="true" t="shared" si="48" ref="I187:I194">SUM(G187:H187)</f>
        <v>118</v>
      </c>
      <c r="J187" s="125">
        <v>48</v>
      </c>
      <c r="K187" s="60">
        <v>208</v>
      </c>
      <c r="L187" s="126">
        <f>+J187+K187</f>
        <v>256</v>
      </c>
      <c r="M187" s="16">
        <f aca="true" t="shared" si="49" ref="M187:M198">+D187+G187+J187</f>
        <v>108</v>
      </c>
      <c r="N187" s="110">
        <f aca="true" t="shared" si="50" ref="N187:N198">+E187+H187+K187</f>
        <v>466</v>
      </c>
      <c r="O187" s="112">
        <f t="shared" si="47"/>
        <v>574</v>
      </c>
    </row>
    <row r="188" spans="2:15" ht="15" customHeight="1">
      <c r="B188" s="277"/>
      <c r="C188" s="139" t="s">
        <v>129</v>
      </c>
      <c r="D188" s="17">
        <v>137</v>
      </c>
      <c r="E188" s="60">
        <v>12</v>
      </c>
      <c r="F188" s="126">
        <f t="shared" si="46"/>
        <v>149</v>
      </c>
      <c r="G188" s="125">
        <v>14</v>
      </c>
      <c r="H188" s="60"/>
      <c r="I188" s="126">
        <f t="shared" si="48"/>
        <v>14</v>
      </c>
      <c r="J188" s="125">
        <v>342</v>
      </c>
      <c r="K188" s="60">
        <v>11</v>
      </c>
      <c r="L188" s="126">
        <f>+J188+K188</f>
        <v>353</v>
      </c>
      <c r="M188" s="16">
        <f t="shared" si="49"/>
        <v>493</v>
      </c>
      <c r="N188" s="110">
        <f t="shared" si="50"/>
        <v>23</v>
      </c>
      <c r="O188" s="112">
        <f t="shared" si="47"/>
        <v>516</v>
      </c>
    </row>
    <row r="189" spans="2:15" ht="15" customHeight="1">
      <c r="B189" s="277" t="s">
        <v>131</v>
      </c>
      <c r="C189" s="139" t="s">
        <v>130</v>
      </c>
      <c r="D189" s="17">
        <v>65</v>
      </c>
      <c r="E189" s="60">
        <v>69</v>
      </c>
      <c r="F189" s="750">
        <f t="shared" si="46"/>
        <v>134</v>
      </c>
      <c r="G189" s="125">
        <v>28</v>
      </c>
      <c r="H189" s="60">
        <v>42</v>
      </c>
      <c r="I189" s="126">
        <f t="shared" si="48"/>
        <v>70</v>
      </c>
      <c r="J189" s="125"/>
      <c r="K189" s="60"/>
      <c r="L189" s="126"/>
      <c r="M189" s="16">
        <f t="shared" si="49"/>
        <v>93</v>
      </c>
      <c r="N189" s="110">
        <f t="shared" si="50"/>
        <v>111</v>
      </c>
      <c r="O189" s="112">
        <f t="shared" si="47"/>
        <v>204</v>
      </c>
    </row>
    <row r="190" spans="2:15" ht="15" customHeight="1">
      <c r="B190" s="277"/>
      <c r="C190" s="149" t="s">
        <v>261</v>
      </c>
      <c r="D190" s="17">
        <v>57</v>
      </c>
      <c r="E190" s="60">
        <v>50</v>
      </c>
      <c r="F190" s="750">
        <f>SUM(D190:E190)</f>
        <v>107</v>
      </c>
      <c r="G190" s="125"/>
      <c r="H190" s="60"/>
      <c r="I190" s="126"/>
      <c r="J190" s="125"/>
      <c r="K190" s="60"/>
      <c r="L190" s="126"/>
      <c r="M190" s="16">
        <f t="shared" si="49"/>
        <v>57</v>
      </c>
      <c r="N190" s="110">
        <f t="shared" si="50"/>
        <v>50</v>
      </c>
      <c r="O190" s="112">
        <f>SUM(M190:N190)</f>
        <v>107</v>
      </c>
    </row>
    <row r="191" spans="2:15" ht="15" customHeight="1">
      <c r="B191" s="277"/>
      <c r="C191" s="149" t="s">
        <v>268</v>
      </c>
      <c r="D191" s="17"/>
      <c r="E191" s="60"/>
      <c r="F191" s="126"/>
      <c r="G191" s="125"/>
      <c r="H191" s="60"/>
      <c r="I191" s="126"/>
      <c r="J191" s="125">
        <v>106</v>
      </c>
      <c r="K191" s="60">
        <v>172</v>
      </c>
      <c r="L191" s="126">
        <f>J191+K191</f>
        <v>278</v>
      </c>
      <c r="M191" s="16">
        <f t="shared" si="49"/>
        <v>106</v>
      </c>
      <c r="N191" s="110">
        <f t="shared" si="50"/>
        <v>172</v>
      </c>
      <c r="O191" s="112">
        <f>SUM(M191:N191)</f>
        <v>278</v>
      </c>
    </row>
    <row r="192" spans="2:15" ht="15" customHeight="1">
      <c r="B192" s="277"/>
      <c r="C192" s="23" t="s">
        <v>132</v>
      </c>
      <c r="D192" s="17">
        <v>96</v>
      </c>
      <c r="E192" s="60">
        <v>58</v>
      </c>
      <c r="F192" s="126">
        <f t="shared" si="46"/>
        <v>154</v>
      </c>
      <c r="G192" s="125">
        <v>69</v>
      </c>
      <c r="H192" s="60">
        <v>93</v>
      </c>
      <c r="I192" s="126">
        <f t="shared" si="48"/>
        <v>162</v>
      </c>
      <c r="J192" s="125"/>
      <c r="K192" s="60"/>
      <c r="L192" s="126"/>
      <c r="M192" s="16">
        <f t="shared" si="49"/>
        <v>165</v>
      </c>
      <c r="N192" s="110">
        <f t="shared" si="50"/>
        <v>151</v>
      </c>
      <c r="O192" s="112">
        <f t="shared" si="47"/>
        <v>316</v>
      </c>
    </row>
    <row r="193" spans="2:15" ht="15" customHeight="1">
      <c r="B193" s="277" t="s">
        <v>112</v>
      </c>
      <c r="C193" s="23" t="s">
        <v>373</v>
      </c>
      <c r="D193" s="17">
        <v>133</v>
      </c>
      <c r="E193" s="60">
        <v>84</v>
      </c>
      <c r="F193" s="126">
        <f t="shared" si="46"/>
        <v>217</v>
      </c>
      <c r="G193" s="125">
        <v>52</v>
      </c>
      <c r="H193" s="60">
        <v>91</v>
      </c>
      <c r="I193" s="126">
        <f t="shared" si="48"/>
        <v>143</v>
      </c>
      <c r="J193" s="125"/>
      <c r="K193" s="60"/>
      <c r="L193" s="126"/>
      <c r="M193" s="16">
        <f t="shared" si="49"/>
        <v>185</v>
      </c>
      <c r="N193" s="110">
        <f t="shared" si="50"/>
        <v>175</v>
      </c>
      <c r="O193" s="112">
        <f t="shared" si="47"/>
        <v>360</v>
      </c>
    </row>
    <row r="194" spans="2:15" ht="15" customHeight="1">
      <c r="B194" s="269"/>
      <c r="C194" s="23" t="s">
        <v>133</v>
      </c>
      <c r="D194" s="17">
        <v>60</v>
      </c>
      <c r="E194" s="60">
        <v>75</v>
      </c>
      <c r="F194" s="126">
        <f t="shared" si="46"/>
        <v>135</v>
      </c>
      <c r="G194" s="125">
        <v>18</v>
      </c>
      <c r="H194" s="60">
        <v>37</v>
      </c>
      <c r="I194" s="126">
        <f t="shared" si="48"/>
        <v>55</v>
      </c>
      <c r="J194" s="125"/>
      <c r="K194" s="60"/>
      <c r="L194" s="126"/>
      <c r="M194" s="16">
        <f t="shared" si="49"/>
        <v>78</v>
      </c>
      <c r="N194" s="110">
        <f t="shared" si="50"/>
        <v>112</v>
      </c>
      <c r="O194" s="112">
        <f>SUM(M194:N194)</f>
        <v>190</v>
      </c>
    </row>
    <row r="195" spans="2:15" ht="15" customHeight="1">
      <c r="B195" s="268"/>
      <c r="C195" s="23" t="s">
        <v>114</v>
      </c>
      <c r="D195" s="17">
        <v>21</v>
      </c>
      <c r="E195" s="60">
        <v>83</v>
      </c>
      <c r="F195" s="126">
        <f t="shared" si="46"/>
        <v>104</v>
      </c>
      <c r="G195" s="125"/>
      <c r="H195" s="60"/>
      <c r="I195" s="126"/>
      <c r="J195" s="125"/>
      <c r="K195" s="60"/>
      <c r="L195" s="126"/>
      <c r="M195" s="16">
        <f t="shared" si="49"/>
        <v>21</v>
      </c>
      <c r="N195" s="110">
        <f t="shared" si="50"/>
        <v>83</v>
      </c>
      <c r="O195" s="112">
        <f t="shared" si="47"/>
        <v>104</v>
      </c>
    </row>
    <row r="196" spans="2:15" ht="15" customHeight="1">
      <c r="B196" s="277" t="s">
        <v>115</v>
      </c>
      <c r="C196" s="23" t="s">
        <v>134</v>
      </c>
      <c r="D196" s="17">
        <v>4</v>
      </c>
      <c r="E196" s="60">
        <v>172</v>
      </c>
      <c r="F196" s="126">
        <f t="shared" si="46"/>
        <v>176</v>
      </c>
      <c r="G196" s="125"/>
      <c r="H196" s="60"/>
      <c r="I196" s="126"/>
      <c r="J196" s="125"/>
      <c r="K196" s="60"/>
      <c r="L196" s="126"/>
      <c r="M196" s="16">
        <f t="shared" si="49"/>
        <v>4</v>
      </c>
      <c r="N196" s="110">
        <f t="shared" si="50"/>
        <v>172</v>
      </c>
      <c r="O196" s="112">
        <f t="shared" si="47"/>
        <v>176</v>
      </c>
    </row>
    <row r="197" spans="2:15" ht="15" customHeight="1">
      <c r="B197" s="277"/>
      <c r="C197" s="59" t="s">
        <v>335</v>
      </c>
      <c r="D197" s="125"/>
      <c r="E197" s="60"/>
      <c r="F197" s="126"/>
      <c r="G197" s="125">
        <v>1</v>
      </c>
      <c r="H197" s="60"/>
      <c r="I197" s="126">
        <f>G197</f>
        <v>1</v>
      </c>
      <c r="J197" s="125"/>
      <c r="K197" s="60"/>
      <c r="L197" s="126"/>
      <c r="M197" s="16">
        <f t="shared" si="49"/>
        <v>1</v>
      </c>
      <c r="N197" s="110">
        <f t="shared" si="50"/>
        <v>0</v>
      </c>
      <c r="O197" s="112">
        <f t="shared" si="47"/>
        <v>1</v>
      </c>
    </row>
    <row r="198" spans="2:15" ht="15" customHeight="1" thickBot="1">
      <c r="B198" s="269"/>
      <c r="C198" s="24" t="s">
        <v>125</v>
      </c>
      <c r="D198" s="130">
        <v>54</v>
      </c>
      <c r="E198" s="131">
        <v>156</v>
      </c>
      <c r="F198" s="132">
        <f>SUM(D198:E198)</f>
        <v>210</v>
      </c>
      <c r="G198" s="130">
        <v>30</v>
      </c>
      <c r="H198" s="131">
        <v>52</v>
      </c>
      <c r="I198" s="132">
        <f>SUM(G198:H198)</f>
        <v>82</v>
      </c>
      <c r="J198" s="130"/>
      <c r="K198" s="131"/>
      <c r="L198" s="132"/>
      <c r="M198" s="459">
        <f t="shared" si="49"/>
        <v>84</v>
      </c>
      <c r="N198" s="110">
        <f t="shared" si="50"/>
        <v>208</v>
      </c>
      <c r="O198" s="134">
        <f>SUM(M198:N198)</f>
        <v>292</v>
      </c>
    </row>
    <row r="199" spans="2:15" ht="15" customHeight="1" thickBot="1">
      <c r="B199" s="301"/>
      <c r="C199" s="124" t="s">
        <v>15</v>
      </c>
      <c r="D199" s="233">
        <f>SUM(D186:D198)</f>
        <v>734</v>
      </c>
      <c r="E199" s="558">
        <f>SUM(E186:E198)</f>
        <v>1024</v>
      </c>
      <c r="F199" s="234">
        <f>SUM(D199:E199)</f>
        <v>1758</v>
      </c>
      <c r="G199" s="233">
        <f>SUM(G186:G198)</f>
        <v>238</v>
      </c>
      <c r="H199" s="233">
        <f>SUM(H186:H198)</f>
        <v>407</v>
      </c>
      <c r="I199" s="234">
        <f>SUM(G199:H199)</f>
        <v>645</v>
      </c>
      <c r="J199" s="233">
        <f>SUM(J186:J198)</f>
        <v>496</v>
      </c>
      <c r="K199" s="233">
        <f>SUM(K186:K198)</f>
        <v>391</v>
      </c>
      <c r="L199" s="234">
        <f>SUM(J199:K199)</f>
        <v>887</v>
      </c>
      <c r="M199" s="195">
        <f>SUM(M186:M198)</f>
        <v>1468</v>
      </c>
      <c r="N199" s="196">
        <f>SUM(N186:N198)</f>
        <v>1822</v>
      </c>
      <c r="O199" s="197">
        <f>SUM(M199:N199)</f>
        <v>3290</v>
      </c>
    </row>
    <row r="200" spans="2:15" ht="15" customHeight="1">
      <c r="B200" s="281"/>
      <c r="C200" s="432" t="s">
        <v>340</v>
      </c>
      <c r="D200" s="68">
        <v>5</v>
      </c>
      <c r="E200" s="69">
        <v>11</v>
      </c>
      <c r="F200" s="146">
        <f>SUM(D200:E200)</f>
        <v>16</v>
      </c>
      <c r="G200" s="754"/>
      <c r="H200" s="755"/>
      <c r="I200" s="756"/>
      <c r="J200" s="754"/>
      <c r="K200" s="755"/>
      <c r="L200" s="756"/>
      <c r="M200" s="34">
        <f>+D200</f>
        <v>5</v>
      </c>
      <c r="N200" s="35">
        <f>+E200</f>
        <v>11</v>
      </c>
      <c r="O200" s="33">
        <f>SUM(M200:N200)</f>
        <v>16</v>
      </c>
    </row>
    <row r="201" spans="2:15" ht="15" customHeight="1">
      <c r="B201" s="277" t="s">
        <v>341</v>
      </c>
      <c r="C201" s="230" t="s">
        <v>293</v>
      </c>
      <c r="D201" s="256">
        <v>31</v>
      </c>
      <c r="E201" s="237">
        <v>19</v>
      </c>
      <c r="F201" s="129">
        <f aca="true" t="shared" si="51" ref="F201:F211">SUM(D201:E201)</f>
        <v>50</v>
      </c>
      <c r="G201" s="433">
        <v>15</v>
      </c>
      <c r="H201" s="434">
        <v>7</v>
      </c>
      <c r="I201" s="129">
        <f>SUM(G201:H201)</f>
        <v>22</v>
      </c>
      <c r="J201" s="433"/>
      <c r="K201" s="434"/>
      <c r="L201" s="129"/>
      <c r="M201" s="89">
        <f aca="true" t="shared" si="52" ref="M201:N203">+D201+G201</f>
        <v>46</v>
      </c>
      <c r="N201" s="136">
        <f t="shared" si="52"/>
        <v>26</v>
      </c>
      <c r="O201" s="88">
        <f>SUM(M201:N201)</f>
        <v>72</v>
      </c>
    </row>
    <row r="202" spans="2:15" ht="15" customHeight="1">
      <c r="B202" s="277" t="s">
        <v>112</v>
      </c>
      <c r="C202" s="230" t="s">
        <v>294</v>
      </c>
      <c r="D202" s="256">
        <v>107</v>
      </c>
      <c r="E202" s="237">
        <v>20</v>
      </c>
      <c r="F202" s="129">
        <f t="shared" si="51"/>
        <v>127</v>
      </c>
      <c r="G202" s="433"/>
      <c r="H202" s="434"/>
      <c r="I202" s="129"/>
      <c r="J202" s="433"/>
      <c r="K202" s="434"/>
      <c r="L202" s="129"/>
      <c r="M202" s="89">
        <f t="shared" si="52"/>
        <v>107</v>
      </c>
      <c r="N202" s="136">
        <f t="shared" si="52"/>
        <v>20</v>
      </c>
      <c r="O202" s="88">
        <f>SUM(M202:N202)</f>
        <v>127</v>
      </c>
    </row>
    <row r="203" spans="2:15" ht="15" customHeight="1">
      <c r="B203" s="277" t="s">
        <v>115</v>
      </c>
      <c r="C203" s="109" t="s">
        <v>111</v>
      </c>
      <c r="D203" s="231">
        <v>56</v>
      </c>
      <c r="E203" s="271">
        <v>83</v>
      </c>
      <c r="F203" s="126">
        <f t="shared" si="51"/>
        <v>139</v>
      </c>
      <c r="G203" s="125">
        <v>19</v>
      </c>
      <c r="H203" s="57">
        <v>27</v>
      </c>
      <c r="I203" s="126">
        <f>SUM(G203:H203)</f>
        <v>46</v>
      </c>
      <c r="J203" s="125"/>
      <c r="K203" s="57"/>
      <c r="L203" s="126"/>
      <c r="M203" s="39">
        <f t="shared" si="52"/>
        <v>75</v>
      </c>
      <c r="N203" s="40">
        <f t="shared" si="52"/>
        <v>110</v>
      </c>
      <c r="O203" s="38">
        <f aca="true" t="shared" si="53" ref="O203:O210">SUM(M203:N203)</f>
        <v>185</v>
      </c>
    </row>
    <row r="204" spans="2:15" ht="15" customHeight="1" thickBot="1">
      <c r="B204" s="277"/>
      <c r="C204" s="135" t="s">
        <v>135</v>
      </c>
      <c r="D204" s="256">
        <v>20</v>
      </c>
      <c r="E204" s="237">
        <v>83</v>
      </c>
      <c r="F204" s="126">
        <f t="shared" si="51"/>
        <v>103</v>
      </c>
      <c r="G204" s="757"/>
      <c r="H204" s="758"/>
      <c r="I204" s="759"/>
      <c r="J204" s="757"/>
      <c r="K204" s="758"/>
      <c r="L204" s="759"/>
      <c r="M204" s="89">
        <f>+D204</f>
        <v>20</v>
      </c>
      <c r="N204" s="136">
        <f>+E204</f>
        <v>83</v>
      </c>
      <c r="O204" s="88">
        <f t="shared" si="53"/>
        <v>103</v>
      </c>
    </row>
    <row r="205" spans="2:15" ht="15" customHeight="1" thickBot="1">
      <c r="B205" s="301"/>
      <c r="C205" s="124" t="s">
        <v>15</v>
      </c>
      <c r="D205" s="266">
        <f>SUM(D200:D204)</f>
        <v>219</v>
      </c>
      <c r="E205" s="266">
        <f>SUM(E200:E204)</f>
        <v>216</v>
      </c>
      <c r="F205" s="266">
        <f>SUM(F200:F204)</f>
        <v>435</v>
      </c>
      <c r="G205" s="662">
        <f>SUM(G201:G204)</f>
        <v>34</v>
      </c>
      <c r="H205" s="378">
        <f>SUM(H201:H204)</f>
        <v>34</v>
      </c>
      <c r="I205" s="152">
        <f>SUM(G205:H205)</f>
        <v>68</v>
      </c>
      <c r="J205" s="662"/>
      <c r="K205" s="378"/>
      <c r="L205" s="152"/>
      <c r="M205" s="180">
        <f>SUM(M200:M204)</f>
        <v>253</v>
      </c>
      <c r="N205" s="180">
        <f>SUM(N200:N204)</f>
        <v>250</v>
      </c>
      <c r="O205" s="180">
        <f>SUM(O200:O204)</f>
        <v>503</v>
      </c>
    </row>
    <row r="206" spans="2:15" ht="15" customHeight="1">
      <c r="B206" s="291"/>
      <c r="C206" s="137" t="s">
        <v>109</v>
      </c>
      <c r="D206" s="6">
        <v>37</v>
      </c>
      <c r="E206" s="712">
        <v>123</v>
      </c>
      <c r="F206" s="138">
        <f t="shared" si="51"/>
        <v>160</v>
      </c>
      <c r="G206" s="760">
        <v>19</v>
      </c>
      <c r="H206" s="51">
        <v>89</v>
      </c>
      <c r="I206" s="146">
        <f>SUM(G206:H206)</f>
        <v>108</v>
      </c>
      <c r="J206" s="760"/>
      <c r="K206" s="51"/>
      <c r="L206" s="146"/>
      <c r="M206" s="8">
        <f aca="true" t="shared" si="54" ref="M206:N211">+D206+G206+J206</f>
        <v>56</v>
      </c>
      <c r="N206" s="9">
        <f t="shared" si="54"/>
        <v>212</v>
      </c>
      <c r="O206" s="94">
        <f t="shared" si="53"/>
        <v>268</v>
      </c>
    </row>
    <row r="207" spans="2:15" ht="15" customHeight="1">
      <c r="B207" s="277" t="s">
        <v>136</v>
      </c>
      <c r="C207" s="139" t="s">
        <v>129</v>
      </c>
      <c r="D207" s="17">
        <v>118</v>
      </c>
      <c r="E207" s="18">
        <v>6</v>
      </c>
      <c r="F207" s="140">
        <f t="shared" si="51"/>
        <v>124</v>
      </c>
      <c r="G207" s="57">
        <v>149</v>
      </c>
      <c r="H207" s="60">
        <v>9</v>
      </c>
      <c r="I207" s="126">
        <f>SUM(G207:H207)</f>
        <v>158</v>
      </c>
      <c r="J207" s="57"/>
      <c r="K207" s="60"/>
      <c r="L207" s="126"/>
      <c r="M207" s="14">
        <f t="shared" si="54"/>
        <v>267</v>
      </c>
      <c r="N207" s="15">
        <f t="shared" si="54"/>
        <v>15</v>
      </c>
      <c r="O207" s="141">
        <f t="shared" si="53"/>
        <v>282</v>
      </c>
    </row>
    <row r="208" spans="2:15" ht="15" customHeight="1">
      <c r="B208" s="277"/>
      <c r="C208" s="435" t="s">
        <v>309</v>
      </c>
      <c r="D208" s="57"/>
      <c r="E208" s="60"/>
      <c r="F208" s="126"/>
      <c r="G208" s="57"/>
      <c r="H208" s="60"/>
      <c r="I208" s="126"/>
      <c r="J208" s="57">
        <v>2</v>
      </c>
      <c r="K208" s="60">
        <v>30</v>
      </c>
      <c r="L208" s="126">
        <f>+J208+K208</f>
        <v>32</v>
      </c>
      <c r="M208" s="14">
        <f t="shared" si="54"/>
        <v>2</v>
      </c>
      <c r="N208" s="15">
        <f t="shared" si="54"/>
        <v>30</v>
      </c>
      <c r="O208" s="141">
        <f t="shared" si="53"/>
        <v>32</v>
      </c>
    </row>
    <row r="209" spans="2:15" ht="15" customHeight="1">
      <c r="B209" s="277" t="s">
        <v>112</v>
      </c>
      <c r="C209" s="142" t="s">
        <v>295</v>
      </c>
      <c r="D209" s="25">
        <v>4</v>
      </c>
      <c r="E209" s="26">
        <v>88</v>
      </c>
      <c r="F209" s="143">
        <f t="shared" si="51"/>
        <v>92</v>
      </c>
      <c r="G209" s="272"/>
      <c r="H209" s="131"/>
      <c r="I209" s="761"/>
      <c r="J209" s="272"/>
      <c r="K209" s="131"/>
      <c r="L209" s="761"/>
      <c r="M209" s="14">
        <f t="shared" si="54"/>
        <v>4</v>
      </c>
      <c r="N209" s="15">
        <f t="shared" si="54"/>
        <v>88</v>
      </c>
      <c r="O209" s="101">
        <f t="shared" si="53"/>
        <v>92</v>
      </c>
    </row>
    <row r="210" spans="2:15" ht="15" customHeight="1">
      <c r="B210" s="277" t="s">
        <v>115</v>
      </c>
      <c r="C210" s="144" t="s">
        <v>111</v>
      </c>
      <c r="D210" s="17">
        <v>65</v>
      </c>
      <c r="E210" s="18">
        <v>61</v>
      </c>
      <c r="F210" s="140">
        <f t="shared" si="51"/>
        <v>126</v>
      </c>
      <c r="G210" s="762">
        <v>10</v>
      </c>
      <c r="H210" s="60">
        <v>15</v>
      </c>
      <c r="I210" s="126">
        <f aca="true" t="shared" si="55" ref="I210:I220">SUM(G210:H210)</f>
        <v>25</v>
      </c>
      <c r="J210" s="762"/>
      <c r="K210" s="60"/>
      <c r="L210" s="126"/>
      <c r="M210" s="14">
        <f t="shared" si="54"/>
        <v>75</v>
      </c>
      <c r="N210" s="15">
        <f t="shared" si="54"/>
        <v>76</v>
      </c>
      <c r="O210" s="141">
        <f t="shared" si="53"/>
        <v>151</v>
      </c>
    </row>
    <row r="211" spans="2:15" ht="15" customHeight="1" thickBot="1">
      <c r="B211" s="277"/>
      <c r="C211" s="202" t="s">
        <v>241</v>
      </c>
      <c r="D211" s="25">
        <v>7</v>
      </c>
      <c r="E211" s="26">
        <v>143</v>
      </c>
      <c r="F211" s="143">
        <f t="shared" si="51"/>
        <v>150</v>
      </c>
      <c r="G211" s="272">
        <v>3</v>
      </c>
      <c r="H211" s="131">
        <v>89</v>
      </c>
      <c r="I211" s="132">
        <f t="shared" si="55"/>
        <v>92</v>
      </c>
      <c r="J211" s="272"/>
      <c r="K211" s="131"/>
      <c r="L211" s="132"/>
      <c r="M211" s="460">
        <f t="shared" si="54"/>
        <v>10</v>
      </c>
      <c r="N211" s="461">
        <f t="shared" si="54"/>
        <v>232</v>
      </c>
      <c r="O211" s="101">
        <f aca="true" t="shared" si="56" ref="O211:O220">SUM(M211:N211)</f>
        <v>242</v>
      </c>
    </row>
    <row r="212" spans="2:15" ht="15" customHeight="1" thickBot="1">
      <c r="B212" s="297"/>
      <c r="C212" s="431" t="s">
        <v>108</v>
      </c>
      <c r="D212" s="437">
        <f>SUM(D206:D211)</f>
        <v>231</v>
      </c>
      <c r="E212" s="145">
        <f>SUM(E206:E211)</f>
        <v>421</v>
      </c>
      <c r="F212" s="145">
        <f aca="true" t="shared" si="57" ref="F212:F220">SUM(D212:E212)</f>
        <v>652</v>
      </c>
      <c r="G212" s="763">
        <f>SUM(G206:G211)</f>
        <v>181</v>
      </c>
      <c r="H212" s="764">
        <f>SUM(H206:H211)</f>
        <v>202</v>
      </c>
      <c r="I212" s="436">
        <f t="shared" si="55"/>
        <v>383</v>
      </c>
      <c r="J212" s="437">
        <f>SUM(J206:J211)</f>
        <v>2</v>
      </c>
      <c r="K212" s="438">
        <f>SUM(K206:K211)</f>
        <v>30</v>
      </c>
      <c r="L212" s="436">
        <f>SUM(L206:L211)</f>
        <v>32</v>
      </c>
      <c r="M212" s="198">
        <f>SUM(M206:M211)</f>
        <v>414</v>
      </c>
      <c r="N212" s="182">
        <f>SUM(N206:N211)</f>
        <v>653</v>
      </c>
      <c r="O212" s="186">
        <f t="shared" si="56"/>
        <v>1067</v>
      </c>
    </row>
    <row r="213" spans="2:15" ht="15" customHeight="1">
      <c r="B213" s="284"/>
      <c r="C213" s="439" t="s">
        <v>308</v>
      </c>
      <c r="D213" s="68">
        <v>28</v>
      </c>
      <c r="E213" s="398">
        <v>36</v>
      </c>
      <c r="F213" s="146">
        <f>SUM(D213:E213)</f>
        <v>64</v>
      </c>
      <c r="G213" s="663"/>
      <c r="H213" s="398"/>
      <c r="I213" s="146"/>
      <c r="J213" s="663"/>
      <c r="K213" s="398"/>
      <c r="L213" s="146"/>
      <c r="M213" s="68">
        <f>+D213+G213</f>
        <v>28</v>
      </c>
      <c r="N213" s="440">
        <f>+E213+H213</f>
        <v>36</v>
      </c>
      <c r="O213" s="50">
        <f>SUM(M213:N213)</f>
        <v>64</v>
      </c>
    </row>
    <row r="214" spans="2:15" ht="15" customHeight="1">
      <c r="B214" s="268"/>
      <c r="C214" s="255" t="s">
        <v>218</v>
      </c>
      <c r="D214" s="256"/>
      <c r="E214" s="664">
        <v>136</v>
      </c>
      <c r="F214" s="129">
        <f>SUM(D214:E214)</f>
        <v>136</v>
      </c>
      <c r="G214" s="433"/>
      <c r="H214" s="664">
        <v>141</v>
      </c>
      <c r="I214" s="129">
        <f t="shared" si="55"/>
        <v>141</v>
      </c>
      <c r="J214" s="433"/>
      <c r="K214" s="664"/>
      <c r="L214" s="129"/>
      <c r="M214" s="256">
        <v>0</v>
      </c>
      <c r="N214" s="224">
        <f aca="true" t="shared" si="58" ref="N214:N219">+E214+H214</f>
        <v>277</v>
      </c>
      <c r="O214" s="53">
        <f t="shared" si="56"/>
        <v>277</v>
      </c>
    </row>
    <row r="215" spans="2:15" ht="15" customHeight="1">
      <c r="B215" s="302" t="s">
        <v>137</v>
      </c>
      <c r="C215" s="147" t="s">
        <v>217</v>
      </c>
      <c r="D215" s="231"/>
      <c r="E215" s="666">
        <v>201</v>
      </c>
      <c r="F215" s="126">
        <f t="shared" si="57"/>
        <v>201</v>
      </c>
      <c r="G215" s="232">
        <v>3</v>
      </c>
      <c r="H215" s="666">
        <v>209</v>
      </c>
      <c r="I215" s="126">
        <f t="shared" si="55"/>
        <v>212</v>
      </c>
      <c r="J215" s="232"/>
      <c r="K215" s="666"/>
      <c r="L215" s="126"/>
      <c r="M215" s="231">
        <f>+D215+G215</f>
        <v>3</v>
      </c>
      <c r="N215" s="148">
        <f t="shared" si="58"/>
        <v>410</v>
      </c>
      <c r="O215" s="56">
        <f t="shared" si="56"/>
        <v>413</v>
      </c>
    </row>
    <row r="216" spans="2:15" ht="15" customHeight="1">
      <c r="B216" s="277" t="s">
        <v>112</v>
      </c>
      <c r="C216" s="147" t="s">
        <v>216</v>
      </c>
      <c r="D216" s="231">
        <v>3</v>
      </c>
      <c r="E216" s="666">
        <v>74</v>
      </c>
      <c r="F216" s="126">
        <f t="shared" si="57"/>
        <v>77</v>
      </c>
      <c r="G216" s="433"/>
      <c r="H216" s="666">
        <v>38</v>
      </c>
      <c r="I216" s="126">
        <f t="shared" si="55"/>
        <v>38</v>
      </c>
      <c r="J216" s="232"/>
      <c r="K216" s="666"/>
      <c r="L216" s="126"/>
      <c r="M216" s="231">
        <f>+D216+G216</f>
        <v>3</v>
      </c>
      <c r="N216" s="148">
        <f t="shared" si="58"/>
        <v>112</v>
      </c>
      <c r="O216" s="56">
        <f t="shared" si="56"/>
        <v>115</v>
      </c>
    </row>
    <row r="217" spans="2:15" ht="15" customHeight="1">
      <c r="B217" s="277"/>
      <c r="C217" s="147" t="s">
        <v>294</v>
      </c>
      <c r="D217" s="231">
        <v>65</v>
      </c>
      <c r="E217" s="666">
        <v>4</v>
      </c>
      <c r="F217" s="126">
        <f t="shared" si="57"/>
        <v>69</v>
      </c>
      <c r="G217" s="232">
        <v>37</v>
      </c>
      <c r="H217" s="666">
        <v>16</v>
      </c>
      <c r="I217" s="126">
        <f t="shared" si="55"/>
        <v>53</v>
      </c>
      <c r="J217" s="232"/>
      <c r="K217" s="666"/>
      <c r="L217" s="126"/>
      <c r="M217" s="231">
        <f>+D217+G217</f>
        <v>102</v>
      </c>
      <c r="N217" s="148">
        <f t="shared" si="58"/>
        <v>20</v>
      </c>
      <c r="O217" s="56">
        <f t="shared" si="56"/>
        <v>122</v>
      </c>
    </row>
    <row r="218" spans="2:15" ht="15" customHeight="1">
      <c r="B218" s="277" t="s">
        <v>115</v>
      </c>
      <c r="C218" s="149" t="s">
        <v>219</v>
      </c>
      <c r="D218" s="231">
        <v>81</v>
      </c>
      <c r="E218" s="666">
        <v>88</v>
      </c>
      <c r="F218" s="126">
        <f t="shared" si="57"/>
        <v>169</v>
      </c>
      <c r="G218" s="232">
        <v>29</v>
      </c>
      <c r="H218" s="666">
        <v>36</v>
      </c>
      <c r="I218" s="126">
        <f t="shared" si="55"/>
        <v>65</v>
      </c>
      <c r="J218" s="232"/>
      <c r="K218" s="666"/>
      <c r="L218" s="126"/>
      <c r="M218" s="231">
        <f>+D218+G218</f>
        <v>110</v>
      </c>
      <c r="N218" s="148">
        <f t="shared" si="58"/>
        <v>124</v>
      </c>
      <c r="O218" s="56">
        <f t="shared" si="56"/>
        <v>234</v>
      </c>
    </row>
    <row r="219" spans="2:15" ht="15" customHeight="1" thickBot="1">
      <c r="B219" s="268"/>
      <c r="C219" s="150" t="s">
        <v>220</v>
      </c>
      <c r="D219" s="257">
        <v>1</v>
      </c>
      <c r="E219" s="765">
        <v>86</v>
      </c>
      <c r="F219" s="686">
        <f t="shared" si="57"/>
        <v>87</v>
      </c>
      <c r="G219" s="766"/>
      <c r="H219" s="765">
        <v>123</v>
      </c>
      <c r="I219" s="126">
        <f t="shared" si="55"/>
        <v>123</v>
      </c>
      <c r="J219" s="766"/>
      <c r="K219" s="765"/>
      <c r="L219" s="403"/>
      <c r="M219" s="257">
        <f>+D219+G219</f>
        <v>1</v>
      </c>
      <c r="N219" s="151">
        <f t="shared" si="58"/>
        <v>209</v>
      </c>
      <c r="O219" s="62">
        <f t="shared" si="56"/>
        <v>210</v>
      </c>
    </row>
    <row r="220" spans="2:15" ht="15" customHeight="1" thickBot="1">
      <c r="B220" s="268"/>
      <c r="C220" s="462" t="s">
        <v>108</v>
      </c>
      <c r="D220" s="437">
        <f>SUM(D213:D219)</f>
        <v>178</v>
      </c>
      <c r="E220" s="764">
        <f>SUM(E213:E219)</f>
        <v>625</v>
      </c>
      <c r="F220" s="436">
        <f t="shared" si="57"/>
        <v>803</v>
      </c>
      <c r="G220" s="665">
        <f>SUM(G213:G219)</f>
        <v>69</v>
      </c>
      <c r="H220" s="764">
        <f>SUM(H213:H219)</f>
        <v>563</v>
      </c>
      <c r="I220" s="436">
        <f t="shared" si="55"/>
        <v>632</v>
      </c>
      <c r="J220" s="665"/>
      <c r="K220" s="764"/>
      <c r="L220" s="436"/>
      <c r="M220" s="463">
        <f>SUM(M213:M219)</f>
        <v>247</v>
      </c>
      <c r="N220" s="464">
        <f>SUM(N213:N219)</f>
        <v>1188</v>
      </c>
      <c r="O220" s="465">
        <f t="shared" si="56"/>
        <v>1435</v>
      </c>
    </row>
    <row r="221" spans="2:15" ht="19.5" customHeight="1" thickBot="1">
      <c r="B221" s="791" t="s">
        <v>138</v>
      </c>
      <c r="C221" s="791"/>
      <c r="D221" s="467">
        <f>+D144+D149+D157+D164+D172+D185+D199+D205+D212+D220</f>
        <v>3503</v>
      </c>
      <c r="E221" s="467">
        <f aca="true" t="shared" si="59" ref="E221:O221">+E144+E149+E157+E164+E172+E185+E199+E205+E212+E220</f>
        <v>4128</v>
      </c>
      <c r="F221" s="467">
        <f t="shared" si="59"/>
        <v>7631</v>
      </c>
      <c r="G221" s="467">
        <f t="shared" si="59"/>
        <v>1440</v>
      </c>
      <c r="H221" s="467">
        <f t="shared" si="59"/>
        <v>2421</v>
      </c>
      <c r="I221" s="467">
        <f t="shared" si="59"/>
        <v>3861</v>
      </c>
      <c r="J221" s="467">
        <f t="shared" si="59"/>
        <v>721</v>
      </c>
      <c r="K221" s="467">
        <f t="shared" si="59"/>
        <v>868</v>
      </c>
      <c r="L221" s="467">
        <f t="shared" si="59"/>
        <v>1589</v>
      </c>
      <c r="M221" s="467">
        <f t="shared" si="59"/>
        <v>5664</v>
      </c>
      <c r="N221" s="467">
        <f t="shared" si="59"/>
        <v>7417</v>
      </c>
      <c r="O221" s="467">
        <f t="shared" si="59"/>
        <v>13081</v>
      </c>
    </row>
    <row r="222" spans="2:15" ht="19.5" customHeight="1" thickBot="1">
      <c r="B222" s="791" t="s">
        <v>4</v>
      </c>
      <c r="C222" s="791"/>
      <c r="D222" s="467">
        <f aca="true" t="shared" si="60" ref="D222:O222">+D221+D136</f>
        <v>15224</v>
      </c>
      <c r="E222" s="467">
        <f t="shared" si="60"/>
        <v>15499</v>
      </c>
      <c r="F222" s="467">
        <f t="shared" si="60"/>
        <v>30723</v>
      </c>
      <c r="G222" s="467">
        <f t="shared" si="60"/>
        <v>2485</v>
      </c>
      <c r="H222" s="467">
        <f t="shared" si="60"/>
        <v>3937</v>
      </c>
      <c r="I222" s="467">
        <f t="shared" si="60"/>
        <v>6422</v>
      </c>
      <c r="J222" s="467">
        <f t="shared" si="60"/>
        <v>1286</v>
      </c>
      <c r="K222" s="467">
        <f t="shared" si="60"/>
        <v>1097</v>
      </c>
      <c r="L222" s="467">
        <f t="shared" si="60"/>
        <v>2383</v>
      </c>
      <c r="M222" s="466">
        <f t="shared" si="60"/>
        <v>18995</v>
      </c>
      <c r="N222" s="466">
        <f t="shared" si="60"/>
        <v>20533</v>
      </c>
      <c r="O222" s="466">
        <f t="shared" si="60"/>
        <v>39528</v>
      </c>
    </row>
    <row r="223" ht="16.5" customHeight="1">
      <c r="P223" s="199"/>
    </row>
    <row r="224" spans="2:3" ht="15" customHeight="1">
      <c r="B224" t="s">
        <v>342</v>
      </c>
      <c r="C224" t="s">
        <v>380</v>
      </c>
    </row>
    <row r="225" spans="2:15" ht="15" customHeight="1">
      <c r="B225" s="815" t="s">
        <v>378</v>
      </c>
      <c r="C225" s="815"/>
      <c r="D225" s="815"/>
      <c r="E225" s="815"/>
      <c r="F225" s="815"/>
      <c r="G225" s="815"/>
      <c r="H225" s="815"/>
      <c r="I225" s="815"/>
      <c r="J225" s="815"/>
      <c r="K225" s="815"/>
      <c r="L225" s="815"/>
      <c r="M225" s="815"/>
      <c r="N225" s="815"/>
      <c r="O225" s="815"/>
    </row>
    <row r="226" spans="2:3" ht="15" customHeight="1">
      <c r="B226" s="240"/>
      <c r="C226" s="241"/>
    </row>
    <row r="227" spans="2:16" s="199" customFormat="1" ht="27" customHeight="1">
      <c r="B227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/>
    </row>
    <row r="228" spans="13:15" ht="36" customHeight="1">
      <c r="M228" s="160"/>
      <c r="N228" s="160"/>
      <c r="O228" s="160"/>
    </row>
    <row r="229" ht="22.5" customHeight="1"/>
  </sheetData>
  <sheetProtection/>
  <mergeCells count="35">
    <mergeCell ref="B225:O225"/>
    <mergeCell ref="B86:O86"/>
    <mergeCell ref="B2:O2"/>
    <mergeCell ref="D6:F6"/>
    <mergeCell ref="B3:O3"/>
    <mergeCell ref="B4:O4"/>
    <mergeCell ref="M6:O6"/>
    <mergeCell ref="G6:I6"/>
    <mergeCell ref="B6:B7"/>
    <mergeCell ref="C6:C7"/>
    <mergeCell ref="J6:L6"/>
    <mergeCell ref="B87:O87"/>
    <mergeCell ref="B88:O88"/>
    <mergeCell ref="B90:B91"/>
    <mergeCell ref="C90:C91"/>
    <mergeCell ref="D90:F90"/>
    <mergeCell ref="G90:I90"/>
    <mergeCell ref="M90:O90"/>
    <mergeCell ref="J90:L90"/>
    <mergeCell ref="J142:L142"/>
    <mergeCell ref="B133:C133"/>
    <mergeCell ref="B134:C134"/>
    <mergeCell ref="B136:C136"/>
    <mergeCell ref="B138:O138"/>
    <mergeCell ref="B135:C135"/>
    <mergeCell ref="B101:B103"/>
    <mergeCell ref="B221:C221"/>
    <mergeCell ref="B222:C222"/>
    <mergeCell ref="B139:O139"/>
    <mergeCell ref="B140:O140"/>
    <mergeCell ref="B142:B143"/>
    <mergeCell ref="C142:C143"/>
    <mergeCell ref="D142:F142"/>
    <mergeCell ref="G142:I142"/>
    <mergeCell ref="M142:O142"/>
  </mergeCells>
  <conditionalFormatting sqref="D8:L84 D92:L132 D135:L136 D133:O134 D144:L220 D222:L222 D221:O221">
    <cfRule type="containsBlanks" priority="4" dxfId="0" stopIfTrue="1">
      <formula>LEN(TRIM(D8))=0</formula>
    </cfRule>
  </conditionalFormatting>
  <printOptions/>
  <pageMargins left="0" right="0" top="0" bottom="0" header="0.5118110236220472" footer="0.5118110236220472"/>
  <pageSetup horizontalDpi="600" verticalDpi="600" orientation="portrait" paperSize="9" scale="63" r:id="rId1"/>
  <rowBreaks count="2" manualBreakCount="2">
    <brk id="84" min="2" max="14" man="1"/>
    <brk id="205" min="2" max="14" man="1"/>
  </rowBreaks>
  <ignoredErrors>
    <ignoredError sqref="M179:N183 O190 I212 M109:N109 M66:N66 M32 F160 F212 I160 M149:N149 M75:O82 G205:H205 F220 F209:F210 N212 M172:N172 M162:O162 F171 I167:I168 I171 O171 M104:N104 M105:M106 F162 F66:I66 M160:N160 O165 F164:F165 O73 M100:N100 I209:I210 M164:N164 M15:O15 N13:N14 I164:I165 I162 F172:I172 I220 N215 O158 F158 M177:N177 O167:O169 F167:F169 I205:I207 F206:F207" formula="1"/>
    <ignoredError sqref="O157 M108:N108 I149 M121:N121 I36 M152:N152 F108:I108 F36 I157" formula="1" formulaRange="1"/>
    <ignoredError sqref="M122:N122 M84:O84 D63:E63 O121:O124 D149:E149 D108:E108 D84:I84 I156 F121:I124 D121:E121 M150:O150 I152:I153 M124:N124 M156:O156 F155:F156 I150 F150 G127:I127 F152:F153 O152:O153 M153:N153 M1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B192" sqref="AB192"/>
    </sheetView>
  </sheetViews>
  <sheetFormatPr defaultColWidth="9.00390625" defaultRowHeight="12.75"/>
  <cols>
    <col min="1" max="1" width="1.625" style="0" customWidth="1"/>
    <col min="2" max="2" width="26.00390625" style="0" customWidth="1"/>
    <col min="3" max="3" width="57.25390625" style="0" customWidth="1"/>
    <col min="4" max="4" width="7.00390625" style="0" bestFit="1" customWidth="1"/>
    <col min="5" max="5" width="7.625" style="0" bestFit="1" customWidth="1"/>
    <col min="6" max="6" width="9.375" style="0" customWidth="1"/>
    <col min="7" max="7" width="6.00390625" style="0" customWidth="1"/>
    <col min="8" max="8" width="7.125" style="0" customWidth="1"/>
    <col min="9" max="9" width="6.00390625" style="0" customWidth="1"/>
    <col min="10" max="11" width="6.75390625" style="0" customWidth="1"/>
    <col min="12" max="12" width="7.625" style="0" customWidth="1"/>
    <col min="13" max="13" width="6.00390625" style="0" customWidth="1"/>
    <col min="14" max="14" width="6.25390625" style="0" bestFit="1" customWidth="1"/>
    <col min="15" max="15" width="6.00390625" style="0" customWidth="1"/>
    <col min="16" max="17" width="7.75390625" style="0" bestFit="1" customWidth="1"/>
    <col min="18" max="18" width="8.00390625" style="0" bestFit="1" customWidth="1"/>
    <col min="19" max="19" width="6.125" style="0" customWidth="1"/>
    <col min="20" max="21" width="6.625" style="0" bestFit="1" customWidth="1"/>
    <col min="22" max="24" width="6.75390625" style="0" customWidth="1"/>
  </cols>
  <sheetData>
    <row r="1" spans="2:24" ht="24.75" customHeight="1">
      <c r="B1" s="853" t="s">
        <v>11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2" spans="2:24" ht="24.75" customHeight="1">
      <c r="B2" s="855" t="s">
        <v>0</v>
      </c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</row>
    <row r="3" spans="2:24" ht="24.75" customHeight="1" thickBot="1">
      <c r="B3" s="853" t="s">
        <v>336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</row>
    <row r="4" spans="2:24" ht="24.75" customHeight="1" thickBot="1">
      <c r="B4" s="443" t="s">
        <v>17</v>
      </c>
      <c r="C4" s="444"/>
      <c r="D4" s="837" t="s">
        <v>19</v>
      </c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9"/>
      <c r="S4" s="840" t="s">
        <v>20</v>
      </c>
      <c r="T4" s="840"/>
      <c r="U4" s="841"/>
      <c r="V4" s="845" t="s">
        <v>23</v>
      </c>
      <c r="W4" s="846"/>
      <c r="X4" s="847"/>
    </row>
    <row r="5" spans="2:24" ht="24.75" customHeight="1" thickBot="1">
      <c r="B5" s="360" t="s">
        <v>18</v>
      </c>
      <c r="C5" s="361"/>
      <c r="D5" s="850" t="s">
        <v>29</v>
      </c>
      <c r="E5" s="851"/>
      <c r="F5" s="852"/>
      <c r="G5" s="850" t="s">
        <v>28</v>
      </c>
      <c r="H5" s="851"/>
      <c r="I5" s="854"/>
      <c r="J5" s="850" t="s">
        <v>243</v>
      </c>
      <c r="K5" s="851"/>
      <c r="L5" s="854"/>
      <c r="M5" s="850" t="s">
        <v>242</v>
      </c>
      <c r="N5" s="851"/>
      <c r="O5" s="854"/>
      <c r="P5" s="850" t="s">
        <v>21</v>
      </c>
      <c r="Q5" s="851"/>
      <c r="R5" s="852"/>
      <c r="S5" s="842"/>
      <c r="T5" s="843"/>
      <c r="U5" s="844"/>
      <c r="V5" s="850" t="s">
        <v>21</v>
      </c>
      <c r="W5" s="851"/>
      <c r="X5" s="852"/>
    </row>
    <row r="6" spans="2:24" ht="24.75" customHeight="1" thickBot="1">
      <c r="B6" s="362"/>
      <c r="C6" s="442" t="s">
        <v>22</v>
      </c>
      <c r="D6" s="441" t="s">
        <v>5</v>
      </c>
      <c r="E6" s="363" t="s">
        <v>6</v>
      </c>
      <c r="F6" s="364" t="s">
        <v>7</v>
      </c>
      <c r="G6" s="365" t="s">
        <v>5</v>
      </c>
      <c r="H6" s="366" t="s">
        <v>6</v>
      </c>
      <c r="I6" s="364" t="s">
        <v>7</v>
      </c>
      <c r="J6" s="365" t="s">
        <v>5</v>
      </c>
      <c r="K6" s="555" t="s">
        <v>6</v>
      </c>
      <c r="L6" s="367" t="s">
        <v>7</v>
      </c>
      <c r="M6" s="365" t="s">
        <v>5</v>
      </c>
      <c r="N6" s="555" t="s">
        <v>6</v>
      </c>
      <c r="O6" s="367" t="s">
        <v>7</v>
      </c>
      <c r="P6" s="365" t="s">
        <v>5</v>
      </c>
      <c r="Q6" s="366" t="s">
        <v>6</v>
      </c>
      <c r="R6" s="368" t="s">
        <v>7</v>
      </c>
      <c r="S6" s="361" t="s">
        <v>5</v>
      </c>
      <c r="T6" s="366" t="s">
        <v>6</v>
      </c>
      <c r="U6" s="368" t="s">
        <v>7</v>
      </c>
      <c r="V6" s="365" t="s">
        <v>5</v>
      </c>
      <c r="W6" s="366" t="s">
        <v>6</v>
      </c>
      <c r="X6" s="369" t="s">
        <v>7</v>
      </c>
    </row>
    <row r="7" spans="2:24" ht="28.5" customHeight="1" thickBot="1">
      <c r="B7" s="308"/>
      <c r="C7" s="858" t="s">
        <v>139</v>
      </c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60"/>
    </row>
    <row r="8" spans="2:24" ht="28.5" customHeight="1">
      <c r="B8" s="309"/>
      <c r="C8" s="564" t="s">
        <v>55</v>
      </c>
      <c r="D8" s="410">
        <v>47</v>
      </c>
      <c r="E8" s="411">
        <v>32</v>
      </c>
      <c r="F8" s="420">
        <f>SUM(D8:E8)</f>
        <v>79</v>
      </c>
      <c r="G8" s="68"/>
      <c r="H8" s="69"/>
      <c r="I8" s="565"/>
      <c r="J8" s="433"/>
      <c r="K8" s="434"/>
      <c r="L8" s="565"/>
      <c r="M8" s="433"/>
      <c r="N8" s="433"/>
      <c r="O8" s="565"/>
      <c r="P8" s="410">
        <f aca="true" t="shared" si="0" ref="P8:P13">+D8+G8+J8+M8</f>
        <v>47</v>
      </c>
      <c r="Q8" s="411">
        <f>+E8+H8+K8+M8</f>
        <v>32</v>
      </c>
      <c r="R8" s="422">
        <f aca="true" t="shared" si="1" ref="R8:R13">SUM(P8:Q8)</f>
        <v>79</v>
      </c>
      <c r="S8" s="477">
        <v>9</v>
      </c>
      <c r="T8" s="411">
        <v>7</v>
      </c>
      <c r="U8" s="420">
        <f>SUM(S8:T8)</f>
        <v>16</v>
      </c>
      <c r="V8" s="478">
        <f>+P8+S8</f>
        <v>56</v>
      </c>
      <c r="W8" s="411">
        <f>+Q8+T8</f>
        <v>39</v>
      </c>
      <c r="X8" s="422">
        <f aca="true" t="shared" si="2" ref="X8:X13">SUM(V8:W8)</f>
        <v>95</v>
      </c>
    </row>
    <row r="9" spans="2:24" ht="28.5" customHeight="1">
      <c r="B9" s="309"/>
      <c r="C9" s="566" t="s">
        <v>140</v>
      </c>
      <c r="D9" s="410">
        <v>23</v>
      </c>
      <c r="E9" s="411">
        <v>23</v>
      </c>
      <c r="F9" s="404">
        <f>SUM(D9:E9)</f>
        <v>46</v>
      </c>
      <c r="G9" s="256"/>
      <c r="H9" s="237"/>
      <c r="I9" s="567"/>
      <c r="J9" s="433"/>
      <c r="K9" s="434"/>
      <c r="L9" s="567"/>
      <c r="M9" s="410">
        <v>10</v>
      </c>
      <c r="N9" s="411">
        <v>18</v>
      </c>
      <c r="O9" s="404">
        <f>+M9+N9</f>
        <v>28</v>
      </c>
      <c r="P9" s="414">
        <f t="shared" si="0"/>
        <v>33</v>
      </c>
      <c r="Q9" s="478">
        <f>+E9+H9+K9+N9</f>
        <v>41</v>
      </c>
      <c r="R9" s="422">
        <f t="shared" si="1"/>
        <v>74</v>
      </c>
      <c r="S9" s="433"/>
      <c r="T9" s="401"/>
      <c r="U9" s="567"/>
      <c r="V9" s="478">
        <f>+P9+S9</f>
        <v>33</v>
      </c>
      <c r="W9" s="411">
        <f>+Q9</f>
        <v>41</v>
      </c>
      <c r="X9" s="422">
        <f t="shared" si="2"/>
        <v>74</v>
      </c>
    </row>
    <row r="10" spans="2:24" ht="28.5" customHeight="1">
      <c r="B10" s="309"/>
      <c r="C10" s="566" t="s">
        <v>374</v>
      </c>
      <c r="D10" s="410"/>
      <c r="E10" s="411"/>
      <c r="F10" s="567"/>
      <c r="G10" s="256"/>
      <c r="H10" s="237"/>
      <c r="I10" s="567"/>
      <c r="J10" s="433"/>
      <c r="K10" s="434"/>
      <c r="L10" s="567"/>
      <c r="M10" s="410">
        <v>12</v>
      </c>
      <c r="N10" s="411">
        <v>24</v>
      </c>
      <c r="O10" s="404">
        <f>+M10+N10</f>
        <v>36</v>
      </c>
      <c r="P10" s="414">
        <f t="shared" si="0"/>
        <v>12</v>
      </c>
      <c r="Q10" s="478">
        <f>+E10+H10+K10+N10</f>
        <v>24</v>
      </c>
      <c r="R10" s="422">
        <f t="shared" si="1"/>
        <v>36</v>
      </c>
      <c r="S10" s="433"/>
      <c r="T10" s="568"/>
      <c r="U10" s="567"/>
      <c r="V10" s="478">
        <f>+P10+S10</f>
        <v>12</v>
      </c>
      <c r="W10" s="411">
        <f>+Q10</f>
        <v>24</v>
      </c>
      <c r="X10" s="422">
        <f t="shared" si="2"/>
        <v>36</v>
      </c>
    </row>
    <row r="11" spans="2:24" ht="28.5" customHeight="1">
      <c r="B11" s="309"/>
      <c r="C11" s="566" t="s">
        <v>225</v>
      </c>
      <c r="D11" s="410">
        <v>27</v>
      </c>
      <c r="E11" s="411">
        <v>20</v>
      </c>
      <c r="F11" s="404">
        <f>SUM(D11:E11)</f>
        <v>47</v>
      </c>
      <c r="G11" s="256"/>
      <c r="H11" s="237"/>
      <c r="I11" s="567"/>
      <c r="J11" s="433"/>
      <c r="K11" s="434"/>
      <c r="L11" s="567"/>
      <c r="M11" s="433"/>
      <c r="N11" s="433"/>
      <c r="O11" s="567"/>
      <c r="P11" s="410">
        <f t="shared" si="0"/>
        <v>27</v>
      </c>
      <c r="Q11" s="411">
        <f>+E11+H11+K11+M11</f>
        <v>20</v>
      </c>
      <c r="R11" s="422">
        <f t="shared" si="1"/>
        <v>47</v>
      </c>
      <c r="S11" s="433"/>
      <c r="T11" s="568"/>
      <c r="U11" s="567"/>
      <c r="V11" s="478">
        <f>+P11+S11</f>
        <v>27</v>
      </c>
      <c r="W11" s="479">
        <f>+Q11</f>
        <v>20</v>
      </c>
      <c r="X11" s="404">
        <f t="shared" si="2"/>
        <v>47</v>
      </c>
    </row>
    <row r="12" spans="2:24" ht="28.5" customHeight="1">
      <c r="B12" s="309"/>
      <c r="C12" s="566" t="s">
        <v>375</v>
      </c>
      <c r="D12" s="481">
        <v>6</v>
      </c>
      <c r="E12" s="411">
        <v>9</v>
      </c>
      <c r="F12" s="404">
        <f>SUM(D12:E12)</f>
        <v>15</v>
      </c>
      <c r="G12" s="231"/>
      <c r="H12" s="271"/>
      <c r="I12" s="569"/>
      <c r="J12" s="232"/>
      <c r="K12" s="570"/>
      <c r="L12" s="569"/>
      <c r="M12" s="232"/>
      <c r="N12" s="232"/>
      <c r="O12" s="567"/>
      <c r="P12" s="410">
        <f t="shared" si="0"/>
        <v>6</v>
      </c>
      <c r="Q12" s="411">
        <f>+E12+H12+K12+M12</f>
        <v>9</v>
      </c>
      <c r="R12" s="422">
        <f t="shared" si="1"/>
        <v>15</v>
      </c>
      <c r="S12" s="232"/>
      <c r="T12" s="401"/>
      <c r="U12" s="569"/>
      <c r="V12" s="478">
        <f>+P12+S12</f>
        <v>6</v>
      </c>
      <c r="W12" s="479">
        <f>+Q12</f>
        <v>9</v>
      </c>
      <c r="X12" s="404">
        <f t="shared" si="2"/>
        <v>15</v>
      </c>
    </row>
    <row r="13" spans="2:24" ht="28.5" customHeight="1" thickBot="1">
      <c r="B13" s="309"/>
      <c r="C13" s="571" t="s">
        <v>141</v>
      </c>
      <c r="D13" s="783">
        <v>5</v>
      </c>
      <c r="E13" s="416">
        <v>3</v>
      </c>
      <c r="F13" s="561">
        <f>SUM(D13:E13)</f>
        <v>8</v>
      </c>
      <c r="G13" s="562"/>
      <c r="H13" s="563"/>
      <c r="I13" s="572"/>
      <c r="J13" s="433"/>
      <c r="K13" s="434"/>
      <c r="L13" s="572"/>
      <c r="M13" s="433"/>
      <c r="N13" s="433"/>
      <c r="O13" s="572"/>
      <c r="P13" s="410">
        <f t="shared" si="0"/>
        <v>5</v>
      </c>
      <c r="Q13" s="411">
        <f>+E13+H13+K13+M13</f>
        <v>3</v>
      </c>
      <c r="R13" s="422">
        <f t="shared" si="1"/>
        <v>8</v>
      </c>
      <c r="S13" s="433"/>
      <c r="T13" s="573"/>
      <c r="U13" s="572"/>
      <c r="V13" s="478">
        <f>+P13+S13</f>
        <v>5</v>
      </c>
      <c r="W13" s="482">
        <f>+Q13</f>
        <v>3</v>
      </c>
      <c r="X13" s="421">
        <f t="shared" si="2"/>
        <v>8</v>
      </c>
    </row>
    <row r="14" spans="2:28" ht="28.5" customHeight="1" thickBot="1">
      <c r="B14" s="310"/>
      <c r="C14" s="858" t="s">
        <v>142</v>
      </c>
      <c r="D14" s="859"/>
      <c r="E14" s="859"/>
      <c r="F14" s="859"/>
      <c r="G14" s="859"/>
      <c r="H14" s="859"/>
      <c r="I14" s="859"/>
      <c r="J14" s="859"/>
      <c r="K14" s="859"/>
      <c r="L14" s="859"/>
      <c r="M14" s="859"/>
      <c r="N14" s="859"/>
      <c r="O14" s="859"/>
      <c r="P14" s="859"/>
      <c r="Q14" s="859"/>
      <c r="R14" s="859"/>
      <c r="S14" s="859"/>
      <c r="T14" s="859"/>
      <c r="U14" s="859"/>
      <c r="V14" s="859"/>
      <c r="W14" s="859"/>
      <c r="X14" s="860"/>
      <c r="AB14" s="554"/>
    </row>
    <row r="15" spans="2:24" ht="28.5" customHeight="1">
      <c r="B15" s="310"/>
      <c r="C15" s="564" t="s">
        <v>143</v>
      </c>
      <c r="D15" s="410">
        <v>26</v>
      </c>
      <c r="E15" s="411">
        <v>11</v>
      </c>
      <c r="F15" s="420">
        <f>SUM(D15:E15)</f>
        <v>37</v>
      </c>
      <c r="G15" s="68"/>
      <c r="H15" s="69"/>
      <c r="I15" s="69"/>
      <c r="J15" s="433"/>
      <c r="K15" s="434"/>
      <c r="L15" s="565"/>
      <c r="M15" s="433"/>
      <c r="N15" s="434"/>
      <c r="O15" s="565"/>
      <c r="P15" s="410">
        <f aca="true" t="shared" si="3" ref="P15:Q18">+D15+G15+J15+M15</f>
        <v>26</v>
      </c>
      <c r="Q15" s="411">
        <f t="shared" si="3"/>
        <v>11</v>
      </c>
      <c r="R15" s="422">
        <f>SUM(P15:Q15)</f>
        <v>37</v>
      </c>
      <c r="S15" s="477">
        <v>5</v>
      </c>
      <c r="T15" s="413">
        <v>1</v>
      </c>
      <c r="U15" s="556">
        <f>SUM(S15:T15)</f>
        <v>6</v>
      </c>
      <c r="V15" s="478">
        <f aca="true" t="shared" si="4" ref="V15:W18">+P15+S15</f>
        <v>31</v>
      </c>
      <c r="W15" s="411">
        <f t="shared" si="4"/>
        <v>12</v>
      </c>
      <c r="X15" s="422">
        <f>SUM(V15:W15)</f>
        <v>43</v>
      </c>
    </row>
    <row r="16" spans="2:24" ht="28.5" customHeight="1">
      <c r="B16" s="310"/>
      <c r="C16" s="564" t="s">
        <v>144</v>
      </c>
      <c r="D16" s="410">
        <v>12</v>
      </c>
      <c r="E16" s="411">
        <v>3</v>
      </c>
      <c r="F16" s="404">
        <f>SUM(D16:E16)</f>
        <v>15</v>
      </c>
      <c r="G16" s="256"/>
      <c r="H16" s="237"/>
      <c r="I16" s="237"/>
      <c r="J16" s="433"/>
      <c r="K16" s="434"/>
      <c r="L16" s="567"/>
      <c r="M16" s="433"/>
      <c r="N16" s="434"/>
      <c r="O16" s="567"/>
      <c r="P16" s="410">
        <f t="shared" si="3"/>
        <v>12</v>
      </c>
      <c r="Q16" s="411">
        <f t="shared" si="3"/>
        <v>3</v>
      </c>
      <c r="R16" s="404">
        <f>SUM(P16:Q16)</f>
        <v>15</v>
      </c>
      <c r="S16" s="256"/>
      <c r="T16" s="237"/>
      <c r="U16" s="433"/>
      <c r="V16" s="478">
        <f t="shared" si="4"/>
        <v>12</v>
      </c>
      <c r="W16" s="411">
        <f t="shared" si="4"/>
        <v>3</v>
      </c>
      <c r="X16" s="404">
        <f>SUM(V16:W16)</f>
        <v>15</v>
      </c>
    </row>
    <row r="17" spans="2:24" ht="28.5" customHeight="1">
      <c r="B17" s="310"/>
      <c r="C17" s="564" t="s">
        <v>228</v>
      </c>
      <c r="D17" s="410">
        <v>7</v>
      </c>
      <c r="E17" s="411">
        <v>1</v>
      </c>
      <c r="F17" s="483">
        <f>SUM(D17:E17)</f>
        <v>8</v>
      </c>
      <c r="G17" s="256"/>
      <c r="H17" s="237"/>
      <c r="I17" s="237"/>
      <c r="J17" s="433"/>
      <c r="K17" s="434"/>
      <c r="L17" s="567"/>
      <c r="M17" s="433"/>
      <c r="N17" s="434"/>
      <c r="O17" s="567"/>
      <c r="P17" s="410">
        <f t="shared" si="3"/>
        <v>7</v>
      </c>
      <c r="Q17" s="411">
        <f t="shared" si="3"/>
        <v>1</v>
      </c>
      <c r="R17" s="483">
        <f>SUM(P17:Q17)</f>
        <v>8</v>
      </c>
      <c r="S17" s="256"/>
      <c r="T17" s="237"/>
      <c r="U17" s="433"/>
      <c r="V17" s="478">
        <f t="shared" si="4"/>
        <v>7</v>
      </c>
      <c r="W17" s="411">
        <f t="shared" si="4"/>
        <v>1</v>
      </c>
      <c r="X17" s="483">
        <f>SUM(V17:W17)</f>
        <v>8</v>
      </c>
    </row>
    <row r="18" spans="2:24" ht="28.5" customHeight="1" thickBot="1">
      <c r="B18" s="309" t="s">
        <v>145</v>
      </c>
      <c r="C18" s="574" t="s">
        <v>146</v>
      </c>
      <c r="D18" s="410">
        <v>19</v>
      </c>
      <c r="E18" s="411">
        <v>5</v>
      </c>
      <c r="F18" s="419">
        <f>SUM(D18:E18)</f>
        <v>24</v>
      </c>
      <c r="G18" s="562"/>
      <c r="H18" s="563"/>
      <c r="I18" s="563"/>
      <c r="J18" s="433"/>
      <c r="K18" s="434"/>
      <c r="L18" s="572"/>
      <c r="M18" s="433"/>
      <c r="N18" s="434"/>
      <c r="O18" s="572"/>
      <c r="P18" s="410">
        <f t="shared" si="3"/>
        <v>19</v>
      </c>
      <c r="Q18" s="411">
        <f t="shared" si="3"/>
        <v>5</v>
      </c>
      <c r="R18" s="483">
        <f>SUM(P18:Q18)</f>
        <v>24</v>
      </c>
      <c r="S18" s="562"/>
      <c r="T18" s="563"/>
      <c r="U18" s="433"/>
      <c r="V18" s="478">
        <f t="shared" si="4"/>
        <v>19</v>
      </c>
      <c r="W18" s="411">
        <f t="shared" si="4"/>
        <v>5</v>
      </c>
      <c r="X18" s="483">
        <f>SUM(V18:W18)</f>
        <v>24</v>
      </c>
    </row>
    <row r="19" spans="2:24" ht="28.5" customHeight="1" thickBot="1">
      <c r="B19" s="310"/>
      <c r="C19" s="858" t="s">
        <v>147</v>
      </c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859"/>
      <c r="W19" s="859"/>
      <c r="X19" s="860"/>
    </row>
    <row r="20" spans="2:24" ht="28.5" customHeight="1">
      <c r="B20" s="310"/>
      <c r="C20" s="575" t="s">
        <v>227</v>
      </c>
      <c r="D20" s="410">
        <v>10</v>
      </c>
      <c r="E20" s="411">
        <v>11</v>
      </c>
      <c r="F20" s="420">
        <f>SUM(D20:E20)</f>
        <v>21</v>
      </c>
      <c r="G20" s="68"/>
      <c r="H20" s="69"/>
      <c r="I20" s="69"/>
      <c r="J20" s="68"/>
      <c r="K20" s="399"/>
      <c r="L20" s="69"/>
      <c r="M20" s="68"/>
      <c r="N20" s="69"/>
      <c r="O20" s="433"/>
      <c r="P20" s="414">
        <f>+D20+G20+J20+M20</f>
        <v>10</v>
      </c>
      <c r="Q20" s="479">
        <f>+E20+H20+K20+N20</f>
        <v>11</v>
      </c>
      <c r="R20" s="404">
        <f>SUM(P20:Q20)</f>
        <v>21</v>
      </c>
      <c r="S20" s="256"/>
      <c r="T20" s="237"/>
      <c r="U20" s="565"/>
      <c r="V20" s="484">
        <f>+P20+S20</f>
        <v>10</v>
      </c>
      <c r="W20" s="479">
        <f>+Q20+T20</f>
        <v>11</v>
      </c>
      <c r="X20" s="404">
        <f>SUM(V20:W20)</f>
        <v>21</v>
      </c>
    </row>
    <row r="21" spans="2:24" ht="28.5" customHeight="1" thickBot="1">
      <c r="B21" s="310"/>
      <c r="C21" s="571" t="s">
        <v>229</v>
      </c>
      <c r="D21" s="410">
        <v>4</v>
      </c>
      <c r="E21" s="411">
        <v>12</v>
      </c>
      <c r="F21" s="419">
        <f>SUM(D21:E21)</f>
        <v>16</v>
      </c>
      <c r="G21" s="562"/>
      <c r="H21" s="563"/>
      <c r="I21" s="563"/>
      <c r="J21" s="562"/>
      <c r="K21" s="573"/>
      <c r="L21" s="563"/>
      <c r="M21" s="562"/>
      <c r="N21" s="563"/>
      <c r="O21" s="433"/>
      <c r="P21" s="414">
        <f>+D21+G21+J21+M21</f>
        <v>4</v>
      </c>
      <c r="Q21" s="479">
        <f>+E21+H21+K21+N21</f>
        <v>12</v>
      </c>
      <c r="R21" s="404">
        <f>SUM(P21:Q21)</f>
        <v>16</v>
      </c>
      <c r="S21" s="562"/>
      <c r="T21" s="563"/>
      <c r="U21" s="572"/>
      <c r="V21" s="484">
        <f>+P21+S21</f>
        <v>4</v>
      </c>
      <c r="W21" s="479">
        <f>+Q21+T21</f>
        <v>12</v>
      </c>
      <c r="X21" s="404">
        <f>SUM(V21:W21)</f>
        <v>16</v>
      </c>
    </row>
    <row r="22" spans="2:24" ht="28.5" customHeight="1" thickBot="1">
      <c r="B22" s="310"/>
      <c r="C22" s="858" t="s">
        <v>149</v>
      </c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60"/>
    </row>
    <row r="23" spans="2:24" ht="28.5" customHeight="1">
      <c r="B23" s="309"/>
      <c r="C23" s="564" t="s">
        <v>56</v>
      </c>
      <c r="D23" s="410">
        <v>25</v>
      </c>
      <c r="E23" s="411">
        <v>7</v>
      </c>
      <c r="F23" s="420">
        <f>SUM(D23:E23)</f>
        <v>32</v>
      </c>
      <c r="G23" s="68"/>
      <c r="H23" s="69"/>
      <c r="I23" s="69"/>
      <c r="J23" s="68"/>
      <c r="K23" s="69"/>
      <c r="L23" s="69"/>
      <c r="M23" s="68"/>
      <c r="N23" s="69"/>
      <c r="O23" s="69"/>
      <c r="P23" s="410">
        <f aca="true" t="shared" si="5" ref="P23:Q26">+D23+G23+J23+M23</f>
        <v>25</v>
      </c>
      <c r="Q23" s="411">
        <f t="shared" si="5"/>
        <v>7</v>
      </c>
      <c r="R23" s="422">
        <f>SUM(P23:Q23)</f>
        <v>32</v>
      </c>
      <c r="S23" s="477">
        <v>10</v>
      </c>
      <c r="T23" s="411">
        <v>9</v>
      </c>
      <c r="U23" s="422">
        <f>SUM(S23:T23)</f>
        <v>19</v>
      </c>
      <c r="V23" s="410">
        <f aca="true" t="shared" si="6" ref="V23:W26">+P23+S23</f>
        <v>35</v>
      </c>
      <c r="W23" s="411">
        <f t="shared" si="6"/>
        <v>16</v>
      </c>
      <c r="X23" s="422">
        <f>SUM(V23:W23)</f>
        <v>51</v>
      </c>
    </row>
    <row r="24" spans="2:24" ht="28.5" customHeight="1">
      <c r="B24" s="309"/>
      <c r="C24" s="564" t="s">
        <v>150</v>
      </c>
      <c r="D24" s="410">
        <v>9</v>
      </c>
      <c r="E24" s="411">
        <v>19</v>
      </c>
      <c r="F24" s="404">
        <f>SUM(D24:E24)</f>
        <v>28</v>
      </c>
      <c r="G24" s="256"/>
      <c r="H24" s="237"/>
      <c r="I24" s="237"/>
      <c r="J24" s="256"/>
      <c r="K24" s="237"/>
      <c r="L24" s="237"/>
      <c r="M24" s="256"/>
      <c r="N24" s="237"/>
      <c r="O24" s="237"/>
      <c r="P24" s="410">
        <f t="shared" si="5"/>
        <v>9</v>
      </c>
      <c r="Q24" s="411">
        <f t="shared" si="5"/>
        <v>19</v>
      </c>
      <c r="R24" s="404">
        <f>SUM(P24:Q24)</f>
        <v>28</v>
      </c>
      <c r="S24" s="480"/>
      <c r="T24" s="771"/>
      <c r="U24" s="433"/>
      <c r="V24" s="410">
        <f t="shared" si="6"/>
        <v>9</v>
      </c>
      <c r="W24" s="411">
        <f t="shared" si="6"/>
        <v>19</v>
      </c>
      <c r="X24" s="404">
        <f>SUM(V24:W24)</f>
        <v>28</v>
      </c>
    </row>
    <row r="25" spans="2:24" ht="28.5" customHeight="1">
      <c r="B25" s="311" t="s">
        <v>148</v>
      </c>
      <c r="C25" s="576" t="s">
        <v>151</v>
      </c>
      <c r="D25" s="410">
        <v>28</v>
      </c>
      <c r="E25" s="411">
        <v>14</v>
      </c>
      <c r="F25" s="404">
        <f>SUM(D25:E25)</f>
        <v>42</v>
      </c>
      <c r="G25" s="256"/>
      <c r="H25" s="237"/>
      <c r="I25" s="237"/>
      <c r="J25" s="256"/>
      <c r="K25" s="237"/>
      <c r="L25" s="237"/>
      <c r="M25" s="256"/>
      <c r="N25" s="237"/>
      <c r="O25" s="237"/>
      <c r="P25" s="410">
        <f t="shared" si="5"/>
        <v>28</v>
      </c>
      <c r="Q25" s="411">
        <f t="shared" si="5"/>
        <v>14</v>
      </c>
      <c r="R25" s="404">
        <f>SUM(P25:Q25)</f>
        <v>42</v>
      </c>
      <c r="S25" s="480">
        <v>13</v>
      </c>
      <c r="T25" s="479">
        <v>4</v>
      </c>
      <c r="U25" s="422">
        <f>SUM(S25:T25)</f>
        <v>17</v>
      </c>
      <c r="V25" s="410">
        <f t="shared" si="6"/>
        <v>41</v>
      </c>
      <c r="W25" s="411">
        <f t="shared" si="6"/>
        <v>18</v>
      </c>
      <c r="X25" s="404">
        <f>SUM(V25:W25)</f>
        <v>59</v>
      </c>
    </row>
    <row r="26" spans="2:24" ht="28.5" customHeight="1" thickBot="1">
      <c r="B26" s="309"/>
      <c r="C26" s="577" t="s">
        <v>152</v>
      </c>
      <c r="D26" s="410">
        <v>12</v>
      </c>
      <c r="E26" s="411">
        <v>6</v>
      </c>
      <c r="F26" s="561">
        <f>SUM(D26:E26)</f>
        <v>18</v>
      </c>
      <c r="G26" s="562"/>
      <c r="H26" s="563"/>
      <c r="I26" s="563"/>
      <c r="J26" s="562"/>
      <c r="K26" s="563"/>
      <c r="L26" s="563"/>
      <c r="M26" s="562"/>
      <c r="N26" s="563"/>
      <c r="O26" s="563"/>
      <c r="P26" s="410">
        <f t="shared" si="5"/>
        <v>12</v>
      </c>
      <c r="Q26" s="411">
        <f t="shared" si="5"/>
        <v>6</v>
      </c>
      <c r="R26" s="421">
        <f>SUM(P26:Q26)</f>
        <v>18</v>
      </c>
      <c r="S26" s="476"/>
      <c r="T26" s="416"/>
      <c r="U26" s="433"/>
      <c r="V26" s="410">
        <f t="shared" si="6"/>
        <v>12</v>
      </c>
      <c r="W26" s="411">
        <f t="shared" si="6"/>
        <v>6</v>
      </c>
      <c r="X26" s="421">
        <f>SUM(V26:W26)</f>
        <v>18</v>
      </c>
    </row>
    <row r="27" spans="2:24" ht="28.5" customHeight="1" thickBot="1">
      <c r="B27" s="309"/>
      <c r="C27" s="858" t="s">
        <v>343</v>
      </c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60"/>
    </row>
    <row r="28" spans="2:24" ht="28.5" customHeight="1">
      <c r="B28" s="309"/>
      <c r="C28" s="564" t="s">
        <v>227</v>
      </c>
      <c r="D28" s="68"/>
      <c r="E28" s="69"/>
      <c r="F28" s="69"/>
      <c r="G28" s="68"/>
      <c r="H28" s="69"/>
      <c r="I28" s="69"/>
      <c r="J28" s="68"/>
      <c r="K28" s="69"/>
      <c r="L28" s="69"/>
      <c r="M28" s="68"/>
      <c r="N28" s="69"/>
      <c r="O28" s="69"/>
      <c r="P28" s="68"/>
      <c r="Q28" s="69"/>
      <c r="R28" s="69"/>
      <c r="S28" s="68"/>
      <c r="T28" s="69"/>
      <c r="U28" s="69"/>
      <c r="V28" s="68"/>
      <c r="W28" s="69"/>
      <c r="X28" s="69"/>
    </row>
    <row r="29" spans="2:24" ht="28.5" customHeight="1">
      <c r="B29" s="309"/>
      <c r="C29" s="564" t="s">
        <v>229</v>
      </c>
      <c r="D29" s="256"/>
      <c r="E29" s="237"/>
      <c r="F29" s="237"/>
      <c r="G29" s="256"/>
      <c r="H29" s="237"/>
      <c r="I29" s="237"/>
      <c r="J29" s="256"/>
      <c r="K29" s="237"/>
      <c r="L29" s="237"/>
      <c r="M29" s="256"/>
      <c r="N29" s="237"/>
      <c r="O29" s="237"/>
      <c r="P29" s="256"/>
      <c r="Q29" s="237"/>
      <c r="R29" s="237"/>
      <c r="S29" s="256"/>
      <c r="T29" s="237"/>
      <c r="U29" s="237"/>
      <c r="V29" s="256"/>
      <c r="W29" s="237"/>
      <c r="X29" s="237"/>
    </row>
    <row r="30" spans="2:24" ht="28.5" customHeight="1">
      <c r="B30" s="309"/>
      <c r="C30" s="576" t="s">
        <v>150</v>
      </c>
      <c r="D30" s="410">
        <v>5</v>
      </c>
      <c r="E30" s="771">
        <v>8</v>
      </c>
      <c r="F30" s="640">
        <f>+D30+E30</f>
        <v>13</v>
      </c>
      <c r="G30" s="639"/>
      <c r="H30" s="640"/>
      <c r="I30" s="640"/>
      <c r="J30" s="639"/>
      <c r="K30" s="640"/>
      <c r="L30" s="640"/>
      <c r="M30" s="639"/>
      <c r="N30" s="640"/>
      <c r="O30" s="640"/>
      <c r="P30" s="641">
        <f aca="true" t="shared" si="7" ref="P30:R31">+D30</f>
        <v>5</v>
      </c>
      <c r="Q30" s="642">
        <f t="shared" si="7"/>
        <v>8</v>
      </c>
      <c r="R30" s="639">
        <f t="shared" si="7"/>
        <v>13</v>
      </c>
      <c r="S30" s="639"/>
      <c r="T30" s="640"/>
      <c r="U30" s="640"/>
      <c r="V30" s="641">
        <f>+P30</f>
        <v>5</v>
      </c>
      <c r="W30" s="784">
        <f>+Q30</f>
        <v>8</v>
      </c>
      <c r="X30" s="640">
        <f>+V30+W30</f>
        <v>13</v>
      </c>
    </row>
    <row r="31" spans="2:24" ht="28.5" customHeight="1" thickBot="1">
      <c r="B31" s="309"/>
      <c r="C31" s="577" t="s">
        <v>158</v>
      </c>
      <c r="D31" s="410">
        <v>5</v>
      </c>
      <c r="E31" s="772">
        <v>5</v>
      </c>
      <c r="F31" s="640">
        <f>+D31+E31</f>
        <v>10</v>
      </c>
      <c r="G31" s="643"/>
      <c r="H31" s="644"/>
      <c r="I31" s="644"/>
      <c r="J31" s="643"/>
      <c r="K31" s="644"/>
      <c r="L31" s="644"/>
      <c r="M31" s="643"/>
      <c r="N31" s="644"/>
      <c r="O31" s="644"/>
      <c r="P31" s="643">
        <f t="shared" si="7"/>
        <v>5</v>
      </c>
      <c r="Q31" s="645">
        <f t="shared" si="7"/>
        <v>5</v>
      </c>
      <c r="R31" s="643">
        <f t="shared" si="7"/>
        <v>10</v>
      </c>
      <c r="S31" s="643"/>
      <c r="T31" s="644"/>
      <c r="U31" s="644"/>
      <c r="V31" s="643">
        <f>+P31</f>
        <v>5</v>
      </c>
      <c r="W31" s="785">
        <f>+Q31</f>
        <v>5</v>
      </c>
      <c r="X31" s="640">
        <f>+V31+W31</f>
        <v>10</v>
      </c>
    </row>
    <row r="32" spans="2:24" ht="28.5" customHeight="1" thickBot="1">
      <c r="B32" s="309"/>
      <c r="C32" s="858" t="s">
        <v>344</v>
      </c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60"/>
    </row>
    <row r="33" spans="2:24" ht="28.5" customHeight="1">
      <c r="B33" s="309"/>
      <c r="C33" s="564" t="s">
        <v>151</v>
      </c>
      <c r="D33" s="410">
        <v>6</v>
      </c>
      <c r="E33" s="411">
        <v>2</v>
      </c>
      <c r="F33" s="420">
        <f>SUM(D33:E33)</f>
        <v>8</v>
      </c>
      <c r="G33" s="68"/>
      <c r="H33" s="69"/>
      <c r="I33" s="69"/>
      <c r="J33" s="68"/>
      <c r="K33" s="69"/>
      <c r="L33" s="69"/>
      <c r="M33" s="68"/>
      <c r="N33" s="69"/>
      <c r="O33" s="69"/>
      <c r="P33" s="410">
        <f aca="true" t="shared" si="8" ref="P33:Q36">+D33+G33+J33+M33</f>
        <v>6</v>
      </c>
      <c r="Q33" s="411">
        <f t="shared" si="8"/>
        <v>2</v>
      </c>
      <c r="R33" s="422">
        <f>SUM(P33:Q33)</f>
        <v>8</v>
      </c>
      <c r="S33" s="68"/>
      <c r="T33" s="69"/>
      <c r="U33" s="69"/>
      <c r="V33" s="410">
        <f aca="true" t="shared" si="9" ref="V33:W36">+P33+S33</f>
        <v>6</v>
      </c>
      <c r="W33" s="411">
        <f t="shared" si="9"/>
        <v>2</v>
      </c>
      <c r="X33" s="422">
        <f>SUM(V33:W33)</f>
        <v>8</v>
      </c>
    </row>
    <row r="34" spans="2:24" ht="28.5" customHeight="1">
      <c r="B34" s="309"/>
      <c r="C34" s="564" t="s">
        <v>152</v>
      </c>
      <c r="D34" s="256"/>
      <c r="E34" s="237"/>
      <c r="F34" s="237"/>
      <c r="G34" s="256"/>
      <c r="H34" s="237"/>
      <c r="I34" s="237"/>
      <c r="J34" s="256"/>
      <c r="K34" s="237"/>
      <c r="L34" s="237"/>
      <c r="M34" s="256"/>
      <c r="N34" s="237"/>
      <c r="O34" s="237"/>
      <c r="P34" s="256"/>
      <c r="Q34" s="237"/>
      <c r="R34" s="237"/>
      <c r="S34" s="256"/>
      <c r="T34" s="237"/>
      <c r="U34" s="237"/>
      <c r="V34" s="256"/>
      <c r="W34" s="237"/>
      <c r="X34" s="237"/>
    </row>
    <row r="35" spans="2:24" ht="28.5" customHeight="1">
      <c r="B35" s="309"/>
      <c r="C35" s="576" t="s">
        <v>246</v>
      </c>
      <c r="D35" s="256"/>
      <c r="E35" s="237"/>
      <c r="F35" s="237"/>
      <c r="G35" s="256"/>
      <c r="H35" s="237"/>
      <c r="I35" s="237"/>
      <c r="J35" s="256"/>
      <c r="K35" s="237"/>
      <c r="L35" s="237"/>
      <c r="M35" s="256"/>
      <c r="N35" s="237"/>
      <c r="O35" s="237"/>
      <c r="P35" s="256"/>
      <c r="Q35" s="237"/>
      <c r="R35" s="237"/>
      <c r="S35" s="70"/>
      <c r="T35" s="71"/>
      <c r="U35" s="71"/>
      <c r="V35" s="256"/>
      <c r="W35" s="237"/>
      <c r="X35" s="237"/>
    </row>
    <row r="36" spans="2:24" ht="28.5" customHeight="1" thickBot="1">
      <c r="B36" s="309"/>
      <c r="C36" s="577" t="s">
        <v>345</v>
      </c>
      <c r="D36" s="410">
        <v>5</v>
      </c>
      <c r="E36" s="411">
        <v>2</v>
      </c>
      <c r="F36" s="561">
        <f>SUM(D36:E36)</f>
        <v>7</v>
      </c>
      <c r="G36" s="562"/>
      <c r="H36" s="563"/>
      <c r="I36" s="563"/>
      <c r="J36" s="562"/>
      <c r="K36" s="563"/>
      <c r="L36" s="563"/>
      <c r="M36" s="562"/>
      <c r="N36" s="563"/>
      <c r="O36" s="563"/>
      <c r="P36" s="410">
        <f t="shared" si="8"/>
        <v>5</v>
      </c>
      <c r="Q36" s="411">
        <f t="shared" si="8"/>
        <v>2</v>
      </c>
      <c r="R36" s="421">
        <f>SUM(P36:Q36)</f>
        <v>7</v>
      </c>
      <c r="S36" s="257"/>
      <c r="T36" s="578"/>
      <c r="U36" s="578"/>
      <c r="V36" s="410">
        <f t="shared" si="9"/>
        <v>5</v>
      </c>
      <c r="W36" s="411">
        <f t="shared" si="9"/>
        <v>2</v>
      </c>
      <c r="X36" s="421">
        <f>SUM(V36:W36)</f>
        <v>7</v>
      </c>
    </row>
    <row r="37" spans="2:24" ht="28.5" customHeight="1" thickBot="1">
      <c r="B37" s="309"/>
      <c r="C37" s="858" t="s">
        <v>346</v>
      </c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60"/>
    </row>
    <row r="38" spans="2:24" ht="28.5" customHeight="1" thickBot="1">
      <c r="B38" s="309"/>
      <c r="C38" s="564" t="s">
        <v>347</v>
      </c>
      <c r="D38" s="410">
        <v>6</v>
      </c>
      <c r="E38" s="411">
        <v>3</v>
      </c>
      <c r="F38" s="420">
        <f>SUM(D38:E38)</f>
        <v>9</v>
      </c>
      <c r="G38" s="562"/>
      <c r="H38" s="563"/>
      <c r="I38" s="563"/>
      <c r="J38" s="562"/>
      <c r="K38" s="563"/>
      <c r="L38" s="563"/>
      <c r="M38" s="562"/>
      <c r="N38" s="563"/>
      <c r="O38" s="562"/>
      <c r="P38" s="410">
        <f>+D38+G38+J38+M38</f>
        <v>6</v>
      </c>
      <c r="Q38" s="411">
        <f>+E38+H38+K38+N38</f>
        <v>3</v>
      </c>
      <c r="R38" s="422">
        <f>SUM(P38:Q38)</f>
        <v>9</v>
      </c>
      <c r="S38" s="477">
        <v>1</v>
      </c>
      <c r="T38" s="411">
        <v>3</v>
      </c>
      <c r="U38" s="422">
        <f>SUM(S38:T38)</f>
        <v>4</v>
      </c>
      <c r="V38" s="410">
        <f>+P38+S38</f>
        <v>7</v>
      </c>
      <c r="W38" s="411">
        <f>+Q38+T38</f>
        <v>6</v>
      </c>
      <c r="X38" s="422">
        <f>SUM(V38:W38)</f>
        <v>13</v>
      </c>
    </row>
    <row r="39" spans="2:24" ht="28.5" customHeight="1" thickBot="1">
      <c r="B39" s="309"/>
      <c r="C39" s="858" t="s">
        <v>153</v>
      </c>
      <c r="D39" s="859"/>
      <c r="E39" s="859"/>
      <c r="F39" s="859"/>
      <c r="G39" s="859"/>
      <c r="H39" s="859"/>
      <c r="I39" s="859"/>
      <c r="J39" s="859"/>
      <c r="K39" s="859"/>
      <c r="L39" s="859"/>
      <c r="M39" s="859"/>
      <c r="N39" s="859"/>
      <c r="O39" s="859"/>
      <c r="P39" s="859"/>
      <c r="Q39" s="859"/>
      <c r="R39" s="859"/>
      <c r="S39" s="859"/>
      <c r="T39" s="859"/>
      <c r="U39" s="859"/>
      <c r="V39" s="859"/>
      <c r="W39" s="859"/>
      <c r="X39" s="860"/>
    </row>
    <row r="40" spans="2:24" ht="28.5" customHeight="1">
      <c r="B40" s="309"/>
      <c r="C40" s="575" t="s">
        <v>37</v>
      </c>
      <c r="D40" s="410">
        <v>40</v>
      </c>
      <c r="E40" s="411">
        <v>26</v>
      </c>
      <c r="F40" s="420">
        <f>SUM(D40:E40)</f>
        <v>66</v>
      </c>
      <c r="G40" s="68"/>
      <c r="H40" s="69"/>
      <c r="I40" s="69"/>
      <c r="J40" s="68"/>
      <c r="K40" s="69"/>
      <c r="L40" s="69"/>
      <c r="M40" s="68"/>
      <c r="N40" s="69"/>
      <c r="O40" s="565"/>
      <c r="P40" s="410">
        <f>+D40+G40+J40+M40</f>
        <v>40</v>
      </c>
      <c r="Q40" s="411">
        <f>+E40+H40+K40+N40</f>
        <v>26</v>
      </c>
      <c r="R40" s="422">
        <f>SUM(P40:Q40)</f>
        <v>66</v>
      </c>
      <c r="S40" s="477">
        <v>19</v>
      </c>
      <c r="T40" s="411">
        <v>4</v>
      </c>
      <c r="U40" s="422">
        <f>SUM(S40:T40)</f>
        <v>23</v>
      </c>
      <c r="V40" s="410">
        <f>+P40+S40</f>
        <v>59</v>
      </c>
      <c r="W40" s="411">
        <f>+Q40+T40</f>
        <v>30</v>
      </c>
      <c r="X40" s="422">
        <f>SUM(V40:W40)</f>
        <v>89</v>
      </c>
    </row>
    <row r="41" spans="2:24" ht="28.5" customHeight="1" thickBot="1">
      <c r="B41" s="309"/>
      <c r="C41" s="579" t="s">
        <v>38</v>
      </c>
      <c r="D41" s="410">
        <v>21</v>
      </c>
      <c r="E41" s="411">
        <v>7</v>
      </c>
      <c r="F41" s="561">
        <f>SUM(D41:E41)</f>
        <v>28</v>
      </c>
      <c r="G41" s="562"/>
      <c r="H41" s="563"/>
      <c r="I41" s="563"/>
      <c r="J41" s="562"/>
      <c r="K41" s="563"/>
      <c r="L41" s="563"/>
      <c r="M41" s="562"/>
      <c r="N41" s="563"/>
      <c r="O41" s="562"/>
      <c r="P41" s="410">
        <f>+D41+G41+J41+M41</f>
        <v>21</v>
      </c>
      <c r="Q41" s="411">
        <f>+E41+H41+K41+N41</f>
        <v>7</v>
      </c>
      <c r="R41" s="421">
        <f>SUM(P41:Q41)</f>
        <v>28</v>
      </c>
      <c r="S41" s="476">
        <v>4</v>
      </c>
      <c r="T41" s="482">
        <v>5</v>
      </c>
      <c r="U41" s="421">
        <f>SUM(S41:T41)</f>
        <v>9</v>
      </c>
      <c r="V41" s="410">
        <f>+P41+S41</f>
        <v>25</v>
      </c>
      <c r="W41" s="411">
        <f>+Q41+T41</f>
        <v>12</v>
      </c>
      <c r="X41" s="421">
        <f>SUM(V41:W41)</f>
        <v>37</v>
      </c>
    </row>
    <row r="42" spans="2:24" ht="28.5" customHeight="1" thickBot="1">
      <c r="B42" s="309"/>
      <c r="C42" s="858" t="s">
        <v>155</v>
      </c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  <c r="X42" s="860"/>
    </row>
    <row r="43" spans="2:24" ht="28.5" customHeight="1">
      <c r="B43" s="312" t="s">
        <v>154</v>
      </c>
      <c r="C43" s="324" t="s">
        <v>156</v>
      </c>
      <c r="D43" s="256"/>
      <c r="E43" s="237"/>
      <c r="F43" s="69"/>
      <c r="G43" s="256"/>
      <c r="H43" s="237"/>
      <c r="I43" s="69"/>
      <c r="J43" s="256"/>
      <c r="K43" s="237"/>
      <c r="L43" s="69"/>
      <c r="M43" s="256"/>
      <c r="N43" s="237"/>
      <c r="O43" s="69"/>
      <c r="P43" s="256"/>
      <c r="Q43" s="237"/>
      <c r="R43" s="69"/>
      <c r="S43" s="256"/>
      <c r="T43" s="237"/>
      <c r="U43" s="69"/>
      <c r="V43" s="256"/>
      <c r="W43" s="237"/>
      <c r="X43" s="69"/>
    </row>
    <row r="44" spans="2:24" ht="28.5" customHeight="1">
      <c r="B44" s="312"/>
      <c r="C44" s="322" t="s">
        <v>47</v>
      </c>
      <c r="D44" s="256"/>
      <c r="E44" s="237"/>
      <c r="F44" s="237"/>
      <c r="G44" s="256"/>
      <c r="H44" s="237"/>
      <c r="I44" s="237"/>
      <c r="J44" s="256"/>
      <c r="K44" s="237"/>
      <c r="L44" s="237"/>
      <c r="M44" s="256"/>
      <c r="N44" s="237"/>
      <c r="O44" s="237"/>
      <c r="P44" s="256"/>
      <c r="Q44" s="237"/>
      <c r="R44" s="237"/>
      <c r="S44" s="256"/>
      <c r="T44" s="237"/>
      <c r="U44" s="237"/>
      <c r="V44" s="256"/>
      <c r="W44" s="237"/>
      <c r="X44" s="237"/>
    </row>
    <row r="45" spans="2:24" ht="28.5" customHeight="1">
      <c r="B45" s="312"/>
      <c r="C45" s="322" t="s">
        <v>53</v>
      </c>
      <c r="D45" s="256"/>
      <c r="E45" s="237"/>
      <c r="F45" s="71"/>
      <c r="G45" s="256"/>
      <c r="H45" s="237"/>
      <c r="I45" s="71"/>
      <c r="J45" s="256"/>
      <c r="K45" s="237"/>
      <c r="L45" s="71"/>
      <c r="M45" s="256"/>
      <c r="N45" s="237"/>
      <c r="O45" s="71"/>
      <c r="P45" s="256"/>
      <c r="Q45" s="237"/>
      <c r="R45" s="71"/>
      <c r="S45" s="256"/>
      <c r="T45" s="237"/>
      <c r="U45" s="71"/>
      <c r="V45" s="256"/>
      <c r="W45" s="237"/>
      <c r="X45" s="71"/>
    </row>
    <row r="46" spans="2:24" ht="28.5" customHeight="1">
      <c r="B46" s="312"/>
      <c r="C46" s="322" t="s">
        <v>157</v>
      </c>
      <c r="D46" s="256"/>
      <c r="E46" s="237"/>
      <c r="F46" s="569"/>
      <c r="G46" s="256"/>
      <c r="H46" s="237"/>
      <c r="I46" s="569"/>
      <c r="J46" s="256"/>
      <c r="K46" s="237"/>
      <c r="L46" s="569"/>
      <c r="M46" s="256"/>
      <c r="N46" s="237"/>
      <c r="O46" s="569"/>
      <c r="P46" s="256"/>
      <c r="Q46" s="237"/>
      <c r="R46" s="569"/>
      <c r="S46" s="256"/>
      <c r="T46" s="237"/>
      <c r="U46" s="569"/>
      <c r="V46" s="256"/>
      <c r="W46" s="237"/>
      <c r="X46" s="569"/>
    </row>
    <row r="47" spans="2:24" ht="28.5" customHeight="1" thickBot="1">
      <c r="B47" s="312"/>
      <c r="C47" s="325" t="s">
        <v>246</v>
      </c>
      <c r="D47" s="415">
        <v>2</v>
      </c>
      <c r="E47" s="416">
        <v>5</v>
      </c>
      <c r="F47" s="542">
        <f>+D47+E47</f>
        <v>7</v>
      </c>
      <c r="G47" s="256"/>
      <c r="H47" s="237"/>
      <c r="I47" s="237"/>
      <c r="J47" s="256"/>
      <c r="K47" s="237"/>
      <c r="L47" s="237"/>
      <c r="M47" s="256"/>
      <c r="N47" s="237"/>
      <c r="O47" s="237"/>
      <c r="P47" s="415">
        <f>+D47+G47+J47+M47</f>
        <v>2</v>
      </c>
      <c r="Q47" s="416">
        <f>+E47+H47+K47+N47</f>
        <v>5</v>
      </c>
      <c r="R47" s="419">
        <f>SUM(P47:Q47)</f>
        <v>7</v>
      </c>
      <c r="S47" s="256"/>
      <c r="T47" s="237"/>
      <c r="U47" s="569"/>
      <c r="V47" s="415">
        <f>+P47+S47</f>
        <v>2</v>
      </c>
      <c r="W47" s="416">
        <f>+Q47+T47</f>
        <v>5</v>
      </c>
      <c r="X47" s="419">
        <f>SUM(V47:W47)</f>
        <v>7</v>
      </c>
    </row>
    <row r="48" spans="2:24" ht="28.5" customHeight="1" thickBot="1">
      <c r="B48" s="309"/>
      <c r="C48" s="858" t="s">
        <v>158</v>
      </c>
      <c r="D48" s="859"/>
      <c r="E48" s="859"/>
      <c r="F48" s="859"/>
      <c r="G48" s="859"/>
      <c r="H48" s="859"/>
      <c r="I48" s="859"/>
      <c r="J48" s="859"/>
      <c r="K48" s="859"/>
      <c r="L48" s="859"/>
      <c r="M48" s="859"/>
      <c r="N48" s="859"/>
      <c r="O48" s="859"/>
      <c r="P48" s="859"/>
      <c r="Q48" s="859"/>
      <c r="R48" s="859"/>
      <c r="S48" s="859"/>
      <c r="T48" s="859"/>
      <c r="U48" s="859"/>
      <c r="V48" s="859"/>
      <c r="W48" s="859"/>
      <c r="X48" s="860"/>
    </row>
    <row r="49" spans="2:24" ht="28.5" customHeight="1" thickBot="1">
      <c r="B49" s="309"/>
      <c r="C49" s="323" t="s">
        <v>158</v>
      </c>
      <c r="D49" s="580">
        <v>14</v>
      </c>
      <c r="E49" s="581">
        <v>11</v>
      </c>
      <c r="F49" s="582">
        <f>SUM(D49:E49)</f>
        <v>25</v>
      </c>
      <c r="G49" s="256"/>
      <c r="H49" s="237"/>
      <c r="I49" s="237"/>
      <c r="J49" s="256"/>
      <c r="K49" s="237"/>
      <c r="L49" s="237"/>
      <c r="M49" s="256"/>
      <c r="N49" s="237"/>
      <c r="O49" s="237"/>
      <c r="P49" s="485">
        <f>+D49+G49+J49+M49</f>
        <v>14</v>
      </c>
      <c r="Q49" s="486">
        <f>+E49+H49+K49+N49</f>
        <v>11</v>
      </c>
      <c r="R49" s="421">
        <f>SUM(P49:Q49)</f>
        <v>25</v>
      </c>
      <c r="S49" s="256"/>
      <c r="T49" s="237"/>
      <c r="U49" s="237"/>
      <c r="V49" s="481">
        <f>+P49+S49</f>
        <v>14</v>
      </c>
      <c r="W49" s="482">
        <f>+Q49+T49</f>
        <v>11</v>
      </c>
      <c r="X49" s="421">
        <f>SUM(V49:W49)</f>
        <v>25</v>
      </c>
    </row>
    <row r="50" spans="2:24" ht="28.5" customHeight="1" thickBot="1">
      <c r="B50" s="312"/>
      <c r="C50" s="858" t="s">
        <v>247</v>
      </c>
      <c r="D50" s="859"/>
      <c r="E50" s="859"/>
      <c r="F50" s="859"/>
      <c r="G50" s="859"/>
      <c r="H50" s="859"/>
      <c r="I50" s="859"/>
      <c r="J50" s="859"/>
      <c r="K50" s="859"/>
      <c r="L50" s="859"/>
      <c r="M50" s="859"/>
      <c r="N50" s="859"/>
      <c r="O50" s="859"/>
      <c r="P50" s="859"/>
      <c r="Q50" s="859"/>
      <c r="R50" s="859"/>
      <c r="S50" s="859"/>
      <c r="T50" s="859"/>
      <c r="U50" s="859"/>
      <c r="V50" s="859"/>
      <c r="W50" s="859"/>
      <c r="X50" s="860"/>
    </row>
    <row r="51" spans="2:24" ht="28.5" customHeight="1">
      <c r="B51" s="309"/>
      <c r="C51" s="324" t="s">
        <v>247</v>
      </c>
      <c r="D51" s="417">
        <v>17</v>
      </c>
      <c r="E51" s="418">
        <v>12</v>
      </c>
      <c r="F51" s="420">
        <f>SUM(D51:E51)</f>
        <v>29</v>
      </c>
      <c r="G51" s="68"/>
      <c r="H51" s="69"/>
      <c r="I51" s="69"/>
      <c r="J51" s="68"/>
      <c r="K51" s="69"/>
      <c r="L51" s="69"/>
      <c r="M51" s="68"/>
      <c r="N51" s="69"/>
      <c r="O51" s="69"/>
      <c r="P51" s="412">
        <f>+D51+G51+J51+M51</f>
        <v>17</v>
      </c>
      <c r="Q51" s="413">
        <f>+E51+H51+K51+N51</f>
        <v>12</v>
      </c>
      <c r="R51" s="420">
        <f>SUM(P51:Q51)</f>
        <v>29</v>
      </c>
      <c r="S51" s="256"/>
      <c r="T51" s="237"/>
      <c r="U51" s="569"/>
      <c r="V51" s="412">
        <f>+P51+S51</f>
        <v>17</v>
      </c>
      <c r="W51" s="413">
        <f>+Q51+T51</f>
        <v>12</v>
      </c>
      <c r="X51" s="420">
        <f>SUM(V51:W51)</f>
        <v>29</v>
      </c>
    </row>
    <row r="52" spans="2:24" ht="28.5" customHeight="1">
      <c r="B52" s="309"/>
      <c r="C52" s="322" t="s">
        <v>140</v>
      </c>
      <c r="D52" s="256"/>
      <c r="E52" s="237"/>
      <c r="F52" s="71"/>
      <c r="G52" s="256"/>
      <c r="H52" s="237"/>
      <c r="I52" s="71"/>
      <c r="J52" s="256"/>
      <c r="K52" s="237"/>
      <c r="L52" s="71"/>
      <c r="M52" s="256"/>
      <c r="N52" s="237"/>
      <c r="O52" s="71"/>
      <c r="P52" s="256"/>
      <c r="Q52" s="237"/>
      <c r="R52" s="71"/>
      <c r="S52" s="256"/>
      <c r="T52" s="237"/>
      <c r="U52" s="569"/>
      <c r="V52" s="256"/>
      <c r="W52" s="237"/>
      <c r="X52" s="71"/>
    </row>
    <row r="53" spans="2:24" ht="28.5" customHeight="1" thickBot="1">
      <c r="B53" s="309"/>
      <c r="C53" s="325" t="s">
        <v>140</v>
      </c>
      <c r="D53" s="256"/>
      <c r="E53" s="237"/>
      <c r="F53" s="569"/>
      <c r="G53" s="256"/>
      <c r="H53" s="237"/>
      <c r="I53" s="569"/>
      <c r="J53" s="256"/>
      <c r="K53" s="237"/>
      <c r="L53" s="569"/>
      <c r="M53" s="256"/>
      <c r="N53" s="237"/>
      <c r="O53" s="569"/>
      <c r="P53" s="256"/>
      <c r="Q53" s="237"/>
      <c r="R53" s="569"/>
      <c r="S53" s="256"/>
      <c r="T53" s="237"/>
      <c r="U53" s="569"/>
      <c r="V53" s="256"/>
      <c r="W53" s="237"/>
      <c r="X53" s="569"/>
    </row>
    <row r="54" spans="2:24" ht="28.5" customHeight="1" thickBot="1">
      <c r="B54" s="313"/>
      <c r="C54" s="487" t="s">
        <v>21</v>
      </c>
      <c r="D54" s="320">
        <f>SUM(D8:D53)</f>
        <v>381</v>
      </c>
      <c r="E54" s="320">
        <f>SUM(E8:E53)</f>
        <v>257</v>
      </c>
      <c r="F54" s="320">
        <f>+D54+E54</f>
        <v>638</v>
      </c>
      <c r="G54" s="320">
        <f>SUM(G8:G53)</f>
        <v>0</v>
      </c>
      <c r="H54" s="320">
        <f>SUM(H8:H53)</f>
        <v>0</v>
      </c>
      <c r="I54" s="321">
        <f>+G54+H54</f>
        <v>0</v>
      </c>
      <c r="J54" s="321">
        <f>SUM(J8:J53)</f>
        <v>0</v>
      </c>
      <c r="K54" s="321">
        <f>SUM(K8:K53)</f>
        <v>0</v>
      </c>
      <c r="L54" s="321">
        <f>+J54+K54</f>
        <v>0</v>
      </c>
      <c r="M54" s="321">
        <f>SUM(M8:M53)</f>
        <v>22</v>
      </c>
      <c r="N54" s="321">
        <f>SUM(N8:N53)</f>
        <v>42</v>
      </c>
      <c r="O54" s="321">
        <f>+M54+N54</f>
        <v>64</v>
      </c>
      <c r="P54" s="320">
        <f>SUM(P8:P53)</f>
        <v>403</v>
      </c>
      <c r="Q54" s="320">
        <f>SUM(Q8:Q53)</f>
        <v>299</v>
      </c>
      <c r="R54" s="320">
        <f>+P54+Q54</f>
        <v>702</v>
      </c>
      <c r="S54" s="321">
        <f>SUM(S8:S53)</f>
        <v>61</v>
      </c>
      <c r="T54" s="321">
        <f>SUM(T8:T53)</f>
        <v>33</v>
      </c>
      <c r="U54" s="321">
        <f>+S54+T54</f>
        <v>94</v>
      </c>
      <c r="V54" s="321">
        <f>SUM(V8:V53)</f>
        <v>464</v>
      </c>
      <c r="W54" s="321">
        <f>SUM(W8:W53)</f>
        <v>332</v>
      </c>
      <c r="X54" s="321">
        <f>+V54+W54</f>
        <v>796</v>
      </c>
    </row>
    <row r="55" spans="2:25" ht="29.25" customHeight="1">
      <c r="B55" s="336"/>
      <c r="C55" s="355"/>
      <c r="D55" s="356"/>
      <c r="E55" s="356"/>
      <c r="F55" s="356"/>
      <c r="G55" s="356"/>
      <c r="H55" s="357"/>
      <c r="I55" s="357"/>
      <c r="J55" s="357"/>
      <c r="K55" s="357"/>
      <c r="L55" s="357"/>
      <c r="M55" s="357"/>
      <c r="N55" s="357"/>
      <c r="O55" s="357"/>
      <c r="P55" s="356"/>
      <c r="Q55" s="356"/>
      <c r="R55" s="356"/>
      <c r="S55" s="357"/>
      <c r="T55" s="357"/>
      <c r="U55" s="357"/>
      <c r="V55" s="357"/>
      <c r="W55" s="357"/>
      <c r="X55" s="357"/>
      <c r="Y55" s="358"/>
    </row>
    <row r="56" spans="2:25" ht="21.75" customHeight="1">
      <c r="B56" s="336"/>
      <c r="C56" s="853" t="s">
        <v>11</v>
      </c>
      <c r="D56" s="853"/>
      <c r="E56" s="853"/>
      <c r="F56" s="853"/>
      <c r="G56" s="853"/>
      <c r="H56" s="853"/>
      <c r="I56" s="853"/>
      <c r="J56" s="853"/>
      <c r="K56" s="853"/>
      <c r="L56" s="853"/>
      <c r="M56" s="853"/>
      <c r="N56" s="853"/>
      <c r="O56" s="853"/>
      <c r="P56" s="853"/>
      <c r="Q56" s="853"/>
      <c r="R56" s="853"/>
      <c r="S56" s="853"/>
      <c r="T56" s="853"/>
      <c r="U56" s="853"/>
      <c r="V56" s="853"/>
      <c r="W56" s="853"/>
      <c r="X56" s="853"/>
      <c r="Y56" s="853"/>
    </row>
    <row r="57" spans="2:26" s="153" customFormat="1" ht="21.75" customHeight="1">
      <c r="B57" s="336"/>
      <c r="C57" s="853" t="s">
        <v>0</v>
      </c>
      <c r="D57" s="853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3"/>
      <c r="P57" s="853"/>
      <c r="Q57" s="853"/>
      <c r="R57" s="853"/>
      <c r="S57" s="853"/>
      <c r="T57" s="853"/>
      <c r="U57" s="853"/>
      <c r="V57" s="853"/>
      <c r="W57" s="853"/>
      <c r="X57" s="853"/>
      <c r="Y57" s="853"/>
      <c r="Z57"/>
    </row>
    <row r="58" spans="2:26" s="153" customFormat="1" ht="21.75" customHeight="1" thickBot="1">
      <c r="B58" s="337"/>
      <c r="C58" s="853" t="s">
        <v>336</v>
      </c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/>
    </row>
    <row r="59" spans="2:26" s="153" customFormat="1" ht="30" customHeight="1" thickBot="1">
      <c r="B59" s="469" t="s">
        <v>17</v>
      </c>
      <c r="C59" s="470"/>
      <c r="D59" s="837" t="s">
        <v>19</v>
      </c>
      <c r="E59" s="838"/>
      <c r="F59" s="838"/>
      <c r="G59" s="838"/>
      <c r="H59" s="838"/>
      <c r="I59" s="838"/>
      <c r="J59" s="838"/>
      <c r="K59" s="838"/>
      <c r="L59" s="838"/>
      <c r="M59" s="838"/>
      <c r="N59" s="838"/>
      <c r="O59" s="838"/>
      <c r="P59" s="838"/>
      <c r="Q59" s="838"/>
      <c r="R59" s="839"/>
      <c r="S59" s="840" t="s">
        <v>20</v>
      </c>
      <c r="T59" s="840"/>
      <c r="U59" s="841"/>
      <c r="V59" s="845" t="s">
        <v>23</v>
      </c>
      <c r="W59" s="846"/>
      <c r="X59" s="847"/>
      <c r="Y59"/>
      <c r="Z59"/>
    </row>
    <row r="60" spans="2:26" s="153" customFormat="1" ht="30" customHeight="1" thickBot="1">
      <c r="B60" s="360" t="s">
        <v>18</v>
      </c>
      <c r="C60" s="361"/>
      <c r="D60" s="850" t="s">
        <v>29</v>
      </c>
      <c r="E60" s="851"/>
      <c r="F60" s="852"/>
      <c r="G60" s="850" t="s">
        <v>28</v>
      </c>
      <c r="H60" s="851"/>
      <c r="I60" s="854"/>
      <c r="J60" s="850" t="s">
        <v>243</v>
      </c>
      <c r="K60" s="851"/>
      <c r="L60" s="854"/>
      <c r="M60" s="850" t="s">
        <v>242</v>
      </c>
      <c r="N60" s="851"/>
      <c r="O60" s="854"/>
      <c r="P60" s="850" t="s">
        <v>21</v>
      </c>
      <c r="Q60" s="851"/>
      <c r="R60" s="852"/>
      <c r="S60" s="842"/>
      <c r="T60" s="843"/>
      <c r="U60" s="844"/>
      <c r="V60" s="850" t="s">
        <v>21</v>
      </c>
      <c r="W60" s="851"/>
      <c r="X60" s="852"/>
      <c r="Y60"/>
      <c r="Z60"/>
    </row>
    <row r="61" spans="2:26" s="153" customFormat="1" ht="30" customHeight="1" thickBot="1">
      <c r="B61" s="362"/>
      <c r="C61" s="475" t="s">
        <v>22</v>
      </c>
      <c r="D61" s="471" t="s">
        <v>5</v>
      </c>
      <c r="E61" s="370" t="s">
        <v>6</v>
      </c>
      <c r="F61" s="364" t="s">
        <v>7</v>
      </c>
      <c r="G61" s="471" t="s">
        <v>5</v>
      </c>
      <c r="H61" s="370" t="s">
        <v>6</v>
      </c>
      <c r="I61" s="364" t="s">
        <v>7</v>
      </c>
      <c r="J61" s="471" t="s">
        <v>5</v>
      </c>
      <c r="K61" s="371" t="s">
        <v>6</v>
      </c>
      <c r="L61" s="473" t="s">
        <v>7</v>
      </c>
      <c r="M61" s="471" t="s">
        <v>5</v>
      </c>
      <c r="N61" s="371" t="s">
        <v>6</v>
      </c>
      <c r="O61" s="473" t="s">
        <v>7</v>
      </c>
      <c r="P61" s="471" t="s">
        <v>5</v>
      </c>
      <c r="Q61" s="370" t="s">
        <v>6</v>
      </c>
      <c r="R61" s="364" t="s">
        <v>7</v>
      </c>
      <c r="S61" s="472" t="s">
        <v>5</v>
      </c>
      <c r="T61" s="370" t="s">
        <v>6</v>
      </c>
      <c r="U61" s="364" t="s">
        <v>7</v>
      </c>
      <c r="V61" s="471" t="s">
        <v>5</v>
      </c>
      <c r="W61" s="370" t="s">
        <v>6</v>
      </c>
      <c r="X61" s="372" t="s">
        <v>7</v>
      </c>
      <c r="Y61"/>
      <c r="Z61"/>
    </row>
    <row r="62" spans="2:26" s="153" customFormat="1" ht="30.75" customHeight="1">
      <c r="B62" s="309"/>
      <c r="C62" s="332" t="s">
        <v>332</v>
      </c>
      <c r="D62" s="773">
        <v>6</v>
      </c>
      <c r="E62" s="774">
        <v>5</v>
      </c>
      <c r="F62" s="488">
        <f>SUM(D62:E62)</f>
        <v>11</v>
      </c>
      <c r="G62" s="583"/>
      <c r="H62" s="584"/>
      <c r="I62" s="494"/>
      <c r="J62" s="583"/>
      <c r="K62" s="584"/>
      <c r="L62" s="494"/>
      <c r="M62" s="583"/>
      <c r="N62" s="584"/>
      <c r="O62" s="494"/>
      <c r="P62" s="519">
        <f>+D62+G62+J62+M62</f>
        <v>6</v>
      </c>
      <c r="Q62" s="585">
        <f>+E62+H62+K62+N62</f>
        <v>5</v>
      </c>
      <c r="R62" s="488">
        <f>SUM(P62:Q62)</f>
        <v>11</v>
      </c>
      <c r="S62" s="769"/>
      <c r="T62" s="767"/>
      <c r="U62" s="494"/>
      <c r="V62" s="519">
        <f>+P62+S62</f>
        <v>6</v>
      </c>
      <c r="W62" s="520">
        <f>+Q62+T62</f>
        <v>5</v>
      </c>
      <c r="X62" s="488">
        <f>SUM(V62:W62)</f>
        <v>11</v>
      </c>
      <c r="Y62"/>
      <c r="Z62"/>
    </row>
    <row r="63" spans="2:26" s="153" customFormat="1" ht="30.75" customHeight="1">
      <c r="B63" s="309"/>
      <c r="C63" s="331" t="s">
        <v>254</v>
      </c>
      <c r="D63" s="775">
        <v>26</v>
      </c>
      <c r="E63" s="776">
        <v>28</v>
      </c>
      <c r="F63" s="409">
        <f>SUM(D63:E63)</f>
        <v>54</v>
      </c>
      <c r="G63" s="344"/>
      <c r="H63" s="359"/>
      <c r="I63" s="409"/>
      <c r="J63" s="344"/>
      <c r="K63" s="359"/>
      <c r="L63" s="409"/>
      <c r="M63" s="344"/>
      <c r="N63" s="359"/>
      <c r="O63" s="409"/>
      <c r="P63" s="329">
        <f aca="true" t="shared" si="10" ref="P63:Q92">+D63+G63+J63+M63</f>
        <v>26</v>
      </c>
      <c r="Q63" s="328">
        <f t="shared" si="10"/>
        <v>28</v>
      </c>
      <c r="R63" s="409">
        <f>SUM(P63:Q63)</f>
        <v>54</v>
      </c>
      <c r="S63" s="770"/>
      <c r="T63" s="768"/>
      <c r="U63" s="494"/>
      <c r="V63" s="329">
        <f aca="true" t="shared" si="11" ref="V63:W92">+P63+S63</f>
        <v>26</v>
      </c>
      <c r="W63" s="327">
        <f t="shared" si="11"/>
        <v>28</v>
      </c>
      <c r="X63" s="409">
        <f>SUM(V63:W63)</f>
        <v>54</v>
      </c>
      <c r="Y63"/>
      <c r="Z63"/>
    </row>
    <row r="64" spans="2:26" s="153" customFormat="1" ht="30.75" customHeight="1">
      <c r="B64" s="309"/>
      <c r="C64" s="331" t="s">
        <v>166</v>
      </c>
      <c r="D64" s="775">
        <v>33</v>
      </c>
      <c r="E64" s="776">
        <v>36</v>
      </c>
      <c r="F64" s="409">
        <f aca="true" t="shared" si="12" ref="F64:F91">SUM(D64:E64)</f>
        <v>69</v>
      </c>
      <c r="G64" s="344"/>
      <c r="H64" s="359"/>
      <c r="I64" s="409"/>
      <c r="J64" s="344"/>
      <c r="K64" s="359"/>
      <c r="L64" s="409"/>
      <c r="M64" s="344"/>
      <c r="N64" s="359"/>
      <c r="O64" s="409"/>
      <c r="P64" s="329">
        <f t="shared" si="10"/>
        <v>33</v>
      </c>
      <c r="Q64" s="328">
        <f t="shared" si="10"/>
        <v>36</v>
      </c>
      <c r="R64" s="494">
        <f aca="true" t="shared" si="13" ref="R64:R92">SUM(P64:Q64)</f>
        <v>69</v>
      </c>
      <c r="S64" s="775">
        <v>12</v>
      </c>
      <c r="T64" s="776">
        <v>6</v>
      </c>
      <c r="U64" s="494">
        <f aca="true" t="shared" si="14" ref="U64:U91">+S64+T64</f>
        <v>18</v>
      </c>
      <c r="V64" s="329">
        <f t="shared" si="11"/>
        <v>45</v>
      </c>
      <c r="W64" s="327">
        <f t="shared" si="11"/>
        <v>42</v>
      </c>
      <c r="X64" s="494">
        <f aca="true" t="shared" si="15" ref="X64:X92">SUM(V64:W64)</f>
        <v>87</v>
      </c>
      <c r="Y64"/>
      <c r="Z64"/>
    </row>
    <row r="65" spans="2:26" s="153" customFormat="1" ht="30.75" customHeight="1">
      <c r="B65" s="310"/>
      <c r="C65" s="331" t="s">
        <v>167</v>
      </c>
      <c r="D65" s="775">
        <v>19</v>
      </c>
      <c r="E65" s="776">
        <v>36</v>
      </c>
      <c r="F65" s="409">
        <f t="shared" si="12"/>
        <v>55</v>
      </c>
      <c r="G65" s="344"/>
      <c r="H65" s="359"/>
      <c r="I65" s="409"/>
      <c r="J65" s="344"/>
      <c r="K65" s="359"/>
      <c r="L65" s="409"/>
      <c r="M65" s="344"/>
      <c r="N65" s="359"/>
      <c r="O65" s="409"/>
      <c r="P65" s="329">
        <f t="shared" si="10"/>
        <v>19</v>
      </c>
      <c r="Q65" s="328">
        <f t="shared" si="10"/>
        <v>36</v>
      </c>
      <c r="R65" s="409">
        <f t="shared" si="13"/>
        <v>55</v>
      </c>
      <c r="S65" s="775"/>
      <c r="T65" s="776"/>
      <c r="U65" s="494"/>
      <c r="V65" s="329">
        <f t="shared" si="11"/>
        <v>19</v>
      </c>
      <c r="W65" s="327">
        <f t="shared" si="11"/>
        <v>36</v>
      </c>
      <c r="X65" s="409">
        <f t="shared" si="15"/>
        <v>55</v>
      </c>
      <c r="Y65"/>
      <c r="Z65"/>
    </row>
    <row r="66" spans="2:26" s="153" customFormat="1" ht="29.25" customHeight="1">
      <c r="B66" s="311"/>
      <c r="C66" s="331" t="s">
        <v>169</v>
      </c>
      <c r="D66" s="775">
        <v>44</v>
      </c>
      <c r="E66" s="776">
        <v>35</v>
      </c>
      <c r="F66" s="409">
        <f t="shared" si="12"/>
        <v>79</v>
      </c>
      <c r="G66" s="344"/>
      <c r="H66" s="359"/>
      <c r="I66" s="409"/>
      <c r="J66" s="344"/>
      <c r="K66" s="359"/>
      <c r="L66" s="409"/>
      <c r="M66" s="344"/>
      <c r="N66" s="359"/>
      <c r="O66" s="409"/>
      <c r="P66" s="329">
        <f t="shared" si="10"/>
        <v>44</v>
      </c>
      <c r="Q66" s="328">
        <f t="shared" si="10"/>
        <v>35</v>
      </c>
      <c r="R66" s="409">
        <f t="shared" si="13"/>
        <v>79</v>
      </c>
      <c r="S66" s="775">
        <v>13</v>
      </c>
      <c r="T66" s="776">
        <v>7</v>
      </c>
      <c r="U66" s="494">
        <f t="shared" si="14"/>
        <v>20</v>
      </c>
      <c r="V66" s="329">
        <f t="shared" si="11"/>
        <v>57</v>
      </c>
      <c r="W66" s="327">
        <f t="shared" si="11"/>
        <v>42</v>
      </c>
      <c r="X66" s="409">
        <f t="shared" si="15"/>
        <v>99</v>
      </c>
      <c r="Y66"/>
      <c r="Z66"/>
    </row>
    <row r="67" spans="2:24" ht="29.25" customHeight="1">
      <c r="B67" s="309"/>
      <c r="C67" s="332" t="s">
        <v>159</v>
      </c>
      <c r="D67" s="775">
        <v>61</v>
      </c>
      <c r="E67" s="776">
        <v>34</v>
      </c>
      <c r="F67" s="494">
        <f t="shared" si="12"/>
        <v>95</v>
      </c>
      <c r="G67" s="770">
        <v>4</v>
      </c>
      <c r="H67" s="768">
        <v>32</v>
      </c>
      <c r="I67" s="409">
        <f>+G67+H67</f>
        <v>36</v>
      </c>
      <c r="J67" s="492"/>
      <c r="K67" s="493"/>
      <c r="L67" s="409"/>
      <c r="M67" s="492"/>
      <c r="N67" s="493"/>
      <c r="O67" s="409"/>
      <c r="P67" s="329">
        <f>+D67+G67+J67+M67</f>
        <v>65</v>
      </c>
      <c r="Q67" s="328">
        <f>+E67+H67+K67+N67</f>
        <v>66</v>
      </c>
      <c r="R67" s="494">
        <f t="shared" si="13"/>
        <v>131</v>
      </c>
      <c r="S67" s="775">
        <v>15</v>
      </c>
      <c r="T67" s="776">
        <v>18</v>
      </c>
      <c r="U67" s="494">
        <f t="shared" si="14"/>
        <v>33</v>
      </c>
      <c r="V67" s="329">
        <f t="shared" si="11"/>
        <v>80</v>
      </c>
      <c r="W67" s="327">
        <f t="shared" si="11"/>
        <v>84</v>
      </c>
      <c r="X67" s="494">
        <f t="shared" si="15"/>
        <v>164</v>
      </c>
    </row>
    <row r="68" spans="2:24" ht="29.25" customHeight="1">
      <c r="B68" s="309"/>
      <c r="C68" s="333" t="s">
        <v>173</v>
      </c>
      <c r="D68" s="775">
        <v>96</v>
      </c>
      <c r="E68" s="776">
        <v>94</v>
      </c>
      <c r="F68" s="407">
        <f t="shared" si="12"/>
        <v>190</v>
      </c>
      <c r="G68" s="345"/>
      <c r="H68" s="406"/>
      <c r="I68" s="409"/>
      <c r="J68" s="345"/>
      <c r="K68" s="406"/>
      <c r="L68" s="409"/>
      <c r="M68" s="345"/>
      <c r="N68" s="406"/>
      <c r="O68" s="409"/>
      <c r="P68" s="329">
        <f t="shared" si="10"/>
        <v>96</v>
      </c>
      <c r="Q68" s="328">
        <f t="shared" si="10"/>
        <v>94</v>
      </c>
      <c r="R68" s="407">
        <f t="shared" si="13"/>
        <v>190</v>
      </c>
      <c r="S68" s="775">
        <v>18</v>
      </c>
      <c r="T68" s="776">
        <v>11</v>
      </c>
      <c r="U68" s="494">
        <f t="shared" si="14"/>
        <v>29</v>
      </c>
      <c r="V68" s="329">
        <f t="shared" si="11"/>
        <v>114</v>
      </c>
      <c r="W68" s="327">
        <f t="shared" si="11"/>
        <v>105</v>
      </c>
      <c r="X68" s="407">
        <f t="shared" si="15"/>
        <v>219</v>
      </c>
    </row>
    <row r="69" spans="2:24" ht="29.25" customHeight="1">
      <c r="B69" s="309"/>
      <c r="C69" s="333" t="s">
        <v>379</v>
      </c>
      <c r="D69" s="775"/>
      <c r="E69" s="776">
        <v>9</v>
      </c>
      <c r="F69" s="407">
        <f t="shared" si="12"/>
        <v>9</v>
      </c>
      <c r="G69" s="345"/>
      <c r="H69" s="406"/>
      <c r="I69" s="409"/>
      <c r="J69" s="345"/>
      <c r="K69" s="406"/>
      <c r="L69" s="409"/>
      <c r="M69" s="345"/>
      <c r="N69" s="406"/>
      <c r="O69" s="409"/>
      <c r="P69" s="329"/>
      <c r="Q69" s="328">
        <f t="shared" si="10"/>
        <v>9</v>
      </c>
      <c r="R69" s="407">
        <f t="shared" si="13"/>
        <v>9</v>
      </c>
      <c r="S69" s="775"/>
      <c r="T69" s="776"/>
      <c r="U69" s="494"/>
      <c r="V69" s="329">
        <f t="shared" si="11"/>
        <v>0</v>
      </c>
      <c r="W69" s="327">
        <f t="shared" si="11"/>
        <v>9</v>
      </c>
      <c r="X69" s="407">
        <f t="shared" si="15"/>
        <v>9</v>
      </c>
    </row>
    <row r="70" spans="2:24" ht="29.25" customHeight="1">
      <c r="B70" s="311" t="s">
        <v>163</v>
      </c>
      <c r="C70" s="333" t="s">
        <v>81</v>
      </c>
      <c r="D70" s="775">
        <v>14</v>
      </c>
      <c r="E70" s="776">
        <v>56</v>
      </c>
      <c r="F70" s="407">
        <f t="shared" si="12"/>
        <v>70</v>
      </c>
      <c r="G70" s="345"/>
      <c r="H70" s="406"/>
      <c r="I70" s="409"/>
      <c r="J70" s="345"/>
      <c r="K70" s="406"/>
      <c r="L70" s="409"/>
      <c r="M70" s="345"/>
      <c r="N70" s="406"/>
      <c r="O70" s="409"/>
      <c r="P70" s="329">
        <f t="shared" si="10"/>
        <v>14</v>
      </c>
      <c r="Q70" s="328">
        <f t="shared" si="10"/>
        <v>56</v>
      </c>
      <c r="R70" s="407">
        <f t="shared" si="13"/>
        <v>70</v>
      </c>
      <c r="S70" s="775">
        <v>3</v>
      </c>
      <c r="T70" s="776">
        <v>19</v>
      </c>
      <c r="U70" s="494">
        <f t="shared" si="14"/>
        <v>22</v>
      </c>
      <c r="V70" s="329">
        <f t="shared" si="11"/>
        <v>17</v>
      </c>
      <c r="W70" s="327">
        <f t="shared" si="11"/>
        <v>75</v>
      </c>
      <c r="X70" s="407">
        <f t="shared" si="15"/>
        <v>92</v>
      </c>
    </row>
    <row r="71" spans="2:24" ht="29.25" customHeight="1">
      <c r="B71" s="309"/>
      <c r="C71" s="331" t="s">
        <v>160</v>
      </c>
      <c r="D71" s="775">
        <v>45</v>
      </c>
      <c r="E71" s="776">
        <v>61</v>
      </c>
      <c r="F71" s="409">
        <f t="shared" si="12"/>
        <v>106</v>
      </c>
      <c r="G71" s="344"/>
      <c r="H71" s="359"/>
      <c r="I71" s="409"/>
      <c r="J71" s="344"/>
      <c r="K71" s="359"/>
      <c r="L71" s="409"/>
      <c r="M71" s="344"/>
      <c r="N71" s="359"/>
      <c r="O71" s="409"/>
      <c r="P71" s="329">
        <f t="shared" si="10"/>
        <v>45</v>
      </c>
      <c r="Q71" s="328">
        <f t="shared" si="10"/>
        <v>61</v>
      </c>
      <c r="R71" s="409">
        <f t="shared" si="13"/>
        <v>106</v>
      </c>
      <c r="S71" s="775">
        <v>16</v>
      </c>
      <c r="T71" s="776">
        <v>10</v>
      </c>
      <c r="U71" s="494">
        <f t="shared" si="14"/>
        <v>26</v>
      </c>
      <c r="V71" s="329">
        <f t="shared" si="11"/>
        <v>61</v>
      </c>
      <c r="W71" s="327">
        <f t="shared" si="11"/>
        <v>71</v>
      </c>
      <c r="X71" s="409">
        <f t="shared" si="15"/>
        <v>132</v>
      </c>
    </row>
    <row r="72" spans="2:24" ht="29.25" customHeight="1">
      <c r="B72" s="311"/>
      <c r="C72" s="331" t="s">
        <v>172</v>
      </c>
      <c r="D72" s="775">
        <v>48</v>
      </c>
      <c r="E72" s="776">
        <v>15</v>
      </c>
      <c r="F72" s="409">
        <f t="shared" si="12"/>
        <v>63</v>
      </c>
      <c r="G72" s="344"/>
      <c r="H72" s="359"/>
      <c r="I72" s="409"/>
      <c r="J72" s="344"/>
      <c r="K72" s="359"/>
      <c r="L72" s="409"/>
      <c r="M72" s="344"/>
      <c r="N72" s="359"/>
      <c r="O72" s="409"/>
      <c r="P72" s="329">
        <f t="shared" si="10"/>
        <v>48</v>
      </c>
      <c r="Q72" s="328">
        <f t="shared" si="10"/>
        <v>15</v>
      </c>
      <c r="R72" s="409">
        <f t="shared" si="13"/>
        <v>63</v>
      </c>
      <c r="S72" s="775">
        <v>20</v>
      </c>
      <c r="T72" s="776">
        <v>17</v>
      </c>
      <c r="U72" s="494">
        <f t="shared" si="14"/>
        <v>37</v>
      </c>
      <c r="V72" s="329">
        <f t="shared" si="11"/>
        <v>68</v>
      </c>
      <c r="W72" s="327">
        <f t="shared" si="11"/>
        <v>32</v>
      </c>
      <c r="X72" s="409">
        <f t="shared" si="15"/>
        <v>100</v>
      </c>
    </row>
    <row r="73" spans="2:24" ht="29.25" customHeight="1">
      <c r="B73" s="309"/>
      <c r="C73" s="333" t="s">
        <v>175</v>
      </c>
      <c r="D73" s="775">
        <v>38</v>
      </c>
      <c r="E73" s="776">
        <v>44</v>
      </c>
      <c r="F73" s="407">
        <f t="shared" si="12"/>
        <v>82</v>
      </c>
      <c r="G73" s="345"/>
      <c r="H73" s="406"/>
      <c r="I73" s="409"/>
      <c r="J73" s="345"/>
      <c r="K73" s="406"/>
      <c r="L73" s="409"/>
      <c r="M73" s="345"/>
      <c r="N73" s="406"/>
      <c r="O73" s="409"/>
      <c r="P73" s="329">
        <f t="shared" si="10"/>
        <v>38</v>
      </c>
      <c r="Q73" s="328">
        <f t="shared" si="10"/>
        <v>44</v>
      </c>
      <c r="R73" s="407">
        <f t="shared" si="13"/>
        <v>82</v>
      </c>
      <c r="S73" s="775">
        <v>5</v>
      </c>
      <c r="T73" s="776">
        <v>9</v>
      </c>
      <c r="U73" s="494">
        <f t="shared" si="14"/>
        <v>14</v>
      </c>
      <c r="V73" s="329">
        <f t="shared" si="11"/>
        <v>43</v>
      </c>
      <c r="W73" s="327">
        <f t="shared" si="11"/>
        <v>53</v>
      </c>
      <c r="X73" s="407">
        <f t="shared" si="15"/>
        <v>96</v>
      </c>
    </row>
    <row r="74" spans="2:24" ht="29.25" customHeight="1">
      <c r="B74" s="309"/>
      <c r="C74" s="333" t="s">
        <v>255</v>
      </c>
      <c r="D74" s="775"/>
      <c r="E74" s="776"/>
      <c r="F74" s="407"/>
      <c r="G74" s="345"/>
      <c r="H74" s="406"/>
      <c r="I74" s="409"/>
      <c r="J74" s="345"/>
      <c r="K74" s="406"/>
      <c r="L74" s="409"/>
      <c r="M74" s="345"/>
      <c r="N74" s="406"/>
      <c r="O74" s="409"/>
      <c r="P74" s="329"/>
      <c r="Q74" s="328"/>
      <c r="R74" s="407"/>
      <c r="S74" s="775">
        <v>2</v>
      </c>
      <c r="T74" s="776">
        <v>18</v>
      </c>
      <c r="U74" s="494">
        <f t="shared" si="14"/>
        <v>20</v>
      </c>
      <c r="V74" s="329">
        <f t="shared" si="11"/>
        <v>2</v>
      </c>
      <c r="W74" s="327">
        <f t="shared" si="11"/>
        <v>18</v>
      </c>
      <c r="X74" s="407">
        <f t="shared" si="15"/>
        <v>20</v>
      </c>
    </row>
    <row r="75" spans="2:24" ht="29.25" customHeight="1">
      <c r="B75" s="309"/>
      <c r="C75" s="333" t="s">
        <v>174</v>
      </c>
      <c r="D75" s="775">
        <v>28</v>
      </c>
      <c r="E75" s="776">
        <v>111</v>
      </c>
      <c r="F75" s="407">
        <f t="shared" si="12"/>
        <v>139</v>
      </c>
      <c r="G75" s="345"/>
      <c r="H75" s="406"/>
      <c r="I75" s="409"/>
      <c r="J75" s="345"/>
      <c r="K75" s="406"/>
      <c r="L75" s="409"/>
      <c r="M75" s="345"/>
      <c r="N75" s="406"/>
      <c r="O75" s="409"/>
      <c r="P75" s="329">
        <f t="shared" si="10"/>
        <v>28</v>
      </c>
      <c r="Q75" s="328">
        <f t="shared" si="10"/>
        <v>111</v>
      </c>
      <c r="R75" s="407">
        <f t="shared" si="13"/>
        <v>139</v>
      </c>
      <c r="S75" s="775">
        <v>3</v>
      </c>
      <c r="T75" s="776">
        <v>34</v>
      </c>
      <c r="U75" s="494">
        <f t="shared" si="14"/>
        <v>37</v>
      </c>
      <c r="V75" s="329">
        <f t="shared" si="11"/>
        <v>31</v>
      </c>
      <c r="W75" s="327">
        <f t="shared" si="11"/>
        <v>145</v>
      </c>
      <c r="X75" s="407">
        <f t="shared" si="15"/>
        <v>176</v>
      </c>
    </row>
    <row r="76" spans="2:24" ht="29.25" customHeight="1">
      <c r="B76" s="310"/>
      <c r="C76" s="331" t="s">
        <v>164</v>
      </c>
      <c r="D76" s="775">
        <v>43</v>
      </c>
      <c r="E76" s="776">
        <v>45</v>
      </c>
      <c r="F76" s="409">
        <f t="shared" si="12"/>
        <v>88</v>
      </c>
      <c r="G76" s="344"/>
      <c r="H76" s="359"/>
      <c r="I76" s="409"/>
      <c r="J76" s="344"/>
      <c r="K76" s="359"/>
      <c r="L76" s="409"/>
      <c r="M76" s="344"/>
      <c r="N76" s="359"/>
      <c r="O76" s="409"/>
      <c r="P76" s="329">
        <f t="shared" si="10"/>
        <v>43</v>
      </c>
      <c r="Q76" s="328">
        <f t="shared" si="10"/>
        <v>45</v>
      </c>
      <c r="R76" s="407">
        <f t="shared" si="13"/>
        <v>88</v>
      </c>
      <c r="S76" s="775">
        <v>15</v>
      </c>
      <c r="T76" s="776">
        <v>12</v>
      </c>
      <c r="U76" s="494">
        <f t="shared" si="14"/>
        <v>27</v>
      </c>
      <c r="V76" s="329">
        <f t="shared" si="11"/>
        <v>58</v>
      </c>
      <c r="W76" s="327">
        <f t="shared" si="11"/>
        <v>57</v>
      </c>
      <c r="X76" s="409">
        <f t="shared" si="15"/>
        <v>115</v>
      </c>
    </row>
    <row r="77" spans="2:24" ht="29.25" customHeight="1">
      <c r="B77" s="311" t="s">
        <v>148</v>
      </c>
      <c r="C77" s="331" t="s">
        <v>161</v>
      </c>
      <c r="D77" s="775">
        <v>53</v>
      </c>
      <c r="E77" s="776">
        <v>35</v>
      </c>
      <c r="F77" s="409">
        <f t="shared" si="12"/>
        <v>88</v>
      </c>
      <c r="G77" s="344"/>
      <c r="H77" s="359"/>
      <c r="I77" s="409"/>
      <c r="J77" s="344"/>
      <c r="K77" s="359"/>
      <c r="L77" s="409"/>
      <c r="M77" s="344"/>
      <c r="N77" s="359"/>
      <c r="O77" s="409"/>
      <c r="P77" s="329">
        <f t="shared" si="10"/>
        <v>53</v>
      </c>
      <c r="Q77" s="328">
        <f t="shared" si="10"/>
        <v>35</v>
      </c>
      <c r="R77" s="409">
        <f t="shared" si="13"/>
        <v>88</v>
      </c>
      <c r="S77" s="775">
        <v>15</v>
      </c>
      <c r="T77" s="776">
        <v>6</v>
      </c>
      <c r="U77" s="494">
        <f t="shared" si="14"/>
        <v>21</v>
      </c>
      <c r="V77" s="329">
        <f t="shared" si="11"/>
        <v>68</v>
      </c>
      <c r="W77" s="327">
        <f t="shared" si="11"/>
        <v>41</v>
      </c>
      <c r="X77" s="409">
        <f t="shared" si="15"/>
        <v>109</v>
      </c>
    </row>
    <row r="78" spans="2:24" ht="29.25" customHeight="1">
      <c r="B78" s="311"/>
      <c r="C78" s="331" t="s">
        <v>226</v>
      </c>
      <c r="D78" s="775">
        <v>24</v>
      </c>
      <c r="E78" s="776">
        <v>23</v>
      </c>
      <c r="F78" s="407">
        <f t="shared" si="12"/>
        <v>47</v>
      </c>
      <c r="G78" s="345"/>
      <c r="H78" s="406"/>
      <c r="I78" s="409"/>
      <c r="J78" s="345"/>
      <c r="K78" s="406"/>
      <c r="L78" s="409"/>
      <c r="M78" s="345"/>
      <c r="N78" s="406"/>
      <c r="O78" s="409"/>
      <c r="P78" s="329">
        <f t="shared" si="10"/>
        <v>24</v>
      </c>
      <c r="Q78" s="328">
        <f t="shared" si="10"/>
        <v>23</v>
      </c>
      <c r="R78" s="407">
        <f t="shared" si="13"/>
        <v>47</v>
      </c>
      <c r="S78" s="775"/>
      <c r="T78" s="776"/>
      <c r="U78" s="409"/>
      <c r="V78" s="329">
        <f t="shared" si="11"/>
        <v>24</v>
      </c>
      <c r="W78" s="327">
        <f t="shared" si="11"/>
        <v>23</v>
      </c>
      <c r="X78" s="407">
        <f t="shared" si="15"/>
        <v>47</v>
      </c>
    </row>
    <row r="79" spans="2:24" ht="29.25" customHeight="1">
      <c r="B79" s="309"/>
      <c r="C79" s="334" t="s">
        <v>176</v>
      </c>
      <c r="D79" s="775">
        <v>14</v>
      </c>
      <c r="E79" s="776">
        <v>68</v>
      </c>
      <c r="F79" s="407">
        <f t="shared" si="12"/>
        <v>82</v>
      </c>
      <c r="G79" s="345"/>
      <c r="H79" s="406"/>
      <c r="I79" s="409"/>
      <c r="J79" s="345"/>
      <c r="K79" s="406"/>
      <c r="L79" s="409"/>
      <c r="M79" s="345"/>
      <c r="N79" s="406"/>
      <c r="O79" s="409"/>
      <c r="P79" s="329">
        <f t="shared" si="10"/>
        <v>14</v>
      </c>
      <c r="Q79" s="328">
        <f t="shared" si="10"/>
        <v>68</v>
      </c>
      <c r="R79" s="407">
        <f t="shared" si="13"/>
        <v>82</v>
      </c>
      <c r="S79" s="775">
        <v>1</v>
      </c>
      <c r="T79" s="776">
        <v>26</v>
      </c>
      <c r="U79" s="494">
        <f t="shared" si="14"/>
        <v>27</v>
      </c>
      <c r="V79" s="329">
        <f t="shared" si="11"/>
        <v>15</v>
      </c>
      <c r="W79" s="327">
        <f t="shared" si="11"/>
        <v>94</v>
      </c>
      <c r="X79" s="407">
        <f t="shared" si="15"/>
        <v>109</v>
      </c>
    </row>
    <row r="80" spans="2:24" ht="29.25" customHeight="1">
      <c r="B80" s="309"/>
      <c r="C80" s="331" t="s">
        <v>177</v>
      </c>
      <c r="D80" s="775">
        <v>12</v>
      </c>
      <c r="E80" s="776">
        <v>41</v>
      </c>
      <c r="F80" s="409">
        <f t="shared" si="12"/>
        <v>53</v>
      </c>
      <c r="G80" s="344"/>
      <c r="H80" s="359"/>
      <c r="I80" s="409"/>
      <c r="J80" s="344"/>
      <c r="K80" s="359"/>
      <c r="L80" s="409"/>
      <c r="M80" s="344"/>
      <c r="N80" s="359"/>
      <c r="O80" s="409"/>
      <c r="P80" s="329">
        <f t="shared" si="10"/>
        <v>12</v>
      </c>
      <c r="Q80" s="328">
        <f t="shared" si="10"/>
        <v>41</v>
      </c>
      <c r="R80" s="409">
        <f t="shared" si="13"/>
        <v>53</v>
      </c>
      <c r="S80" s="775"/>
      <c r="T80" s="776"/>
      <c r="U80" s="409"/>
      <c r="V80" s="329">
        <f t="shared" si="11"/>
        <v>12</v>
      </c>
      <c r="W80" s="327">
        <f t="shared" si="11"/>
        <v>41</v>
      </c>
      <c r="X80" s="409">
        <f t="shared" si="15"/>
        <v>53</v>
      </c>
    </row>
    <row r="81" spans="2:24" ht="29.25" customHeight="1">
      <c r="B81" s="310"/>
      <c r="C81" s="331" t="s">
        <v>162</v>
      </c>
      <c r="D81" s="775">
        <v>29</v>
      </c>
      <c r="E81" s="776">
        <v>29</v>
      </c>
      <c r="F81" s="409">
        <f t="shared" si="12"/>
        <v>58</v>
      </c>
      <c r="G81" s="344">
        <v>3</v>
      </c>
      <c r="H81" s="359">
        <v>109</v>
      </c>
      <c r="I81" s="409">
        <f>+G81+H81</f>
        <v>112</v>
      </c>
      <c r="J81" s="344"/>
      <c r="K81" s="359"/>
      <c r="L81" s="409"/>
      <c r="M81" s="344"/>
      <c r="N81" s="359"/>
      <c r="O81" s="409"/>
      <c r="P81" s="329">
        <f t="shared" si="10"/>
        <v>32</v>
      </c>
      <c r="Q81" s="328">
        <f t="shared" si="10"/>
        <v>138</v>
      </c>
      <c r="R81" s="409">
        <f t="shared" si="13"/>
        <v>170</v>
      </c>
      <c r="S81" s="775">
        <v>10</v>
      </c>
      <c r="T81" s="776">
        <v>9</v>
      </c>
      <c r="U81" s="494">
        <f t="shared" si="14"/>
        <v>19</v>
      </c>
      <c r="V81" s="329">
        <f t="shared" si="11"/>
        <v>42</v>
      </c>
      <c r="W81" s="327">
        <f t="shared" si="11"/>
        <v>147</v>
      </c>
      <c r="X81" s="409">
        <f t="shared" si="15"/>
        <v>189</v>
      </c>
    </row>
    <row r="82" spans="2:24" ht="29.25" customHeight="1">
      <c r="B82" s="310"/>
      <c r="C82" s="331" t="s">
        <v>326</v>
      </c>
      <c r="D82" s="775">
        <v>2</v>
      </c>
      <c r="E82" s="776"/>
      <c r="F82" s="409">
        <f t="shared" si="12"/>
        <v>2</v>
      </c>
      <c r="G82" s="344"/>
      <c r="H82" s="359"/>
      <c r="I82" s="409"/>
      <c r="J82" s="344"/>
      <c r="K82" s="359"/>
      <c r="L82" s="409"/>
      <c r="M82" s="344"/>
      <c r="N82" s="359"/>
      <c r="O82" s="409"/>
      <c r="P82" s="329">
        <f t="shared" si="10"/>
        <v>2</v>
      </c>
      <c r="Q82" s="328"/>
      <c r="R82" s="409">
        <f t="shared" si="13"/>
        <v>2</v>
      </c>
      <c r="S82" s="775"/>
      <c r="T82" s="776"/>
      <c r="U82" s="494"/>
      <c r="V82" s="329">
        <f t="shared" si="11"/>
        <v>2</v>
      </c>
      <c r="W82" s="327">
        <f t="shared" si="11"/>
        <v>0</v>
      </c>
      <c r="X82" s="409">
        <f t="shared" si="15"/>
        <v>2</v>
      </c>
    </row>
    <row r="83" spans="2:24" ht="29.25" customHeight="1">
      <c r="B83" s="310"/>
      <c r="C83" s="331" t="s">
        <v>256</v>
      </c>
      <c r="D83" s="775">
        <v>3</v>
      </c>
      <c r="E83" s="776">
        <v>11</v>
      </c>
      <c r="F83" s="409">
        <f>SUM(D83:E83)</f>
        <v>14</v>
      </c>
      <c r="G83" s="344"/>
      <c r="H83" s="359"/>
      <c r="I83" s="409"/>
      <c r="J83" s="344"/>
      <c r="K83" s="359"/>
      <c r="L83" s="409"/>
      <c r="M83" s="344"/>
      <c r="N83" s="359"/>
      <c r="O83" s="409"/>
      <c r="P83" s="329">
        <f t="shared" si="10"/>
        <v>3</v>
      </c>
      <c r="Q83" s="328">
        <f t="shared" si="10"/>
        <v>11</v>
      </c>
      <c r="R83" s="409">
        <f>SUM(P83:Q83)</f>
        <v>14</v>
      </c>
      <c r="S83" s="775">
        <v>4</v>
      </c>
      <c r="T83" s="776">
        <v>7</v>
      </c>
      <c r="U83" s="494">
        <f t="shared" si="14"/>
        <v>11</v>
      </c>
      <c r="V83" s="329">
        <f t="shared" si="11"/>
        <v>7</v>
      </c>
      <c r="W83" s="327">
        <f t="shared" si="11"/>
        <v>18</v>
      </c>
      <c r="X83" s="409">
        <f t="shared" si="15"/>
        <v>25</v>
      </c>
    </row>
    <row r="84" spans="2:24" ht="29.25" customHeight="1">
      <c r="B84" s="311"/>
      <c r="C84" s="331" t="s">
        <v>170</v>
      </c>
      <c r="D84" s="775">
        <v>24</v>
      </c>
      <c r="E84" s="776">
        <v>38</v>
      </c>
      <c r="F84" s="409">
        <f t="shared" si="12"/>
        <v>62</v>
      </c>
      <c r="G84" s="344"/>
      <c r="H84" s="359"/>
      <c r="I84" s="409"/>
      <c r="J84" s="344"/>
      <c r="K84" s="359"/>
      <c r="L84" s="409"/>
      <c r="M84" s="344"/>
      <c r="N84" s="359"/>
      <c r="O84" s="409"/>
      <c r="P84" s="329">
        <f t="shared" si="10"/>
        <v>24</v>
      </c>
      <c r="Q84" s="328">
        <f t="shared" si="10"/>
        <v>38</v>
      </c>
      <c r="R84" s="409">
        <f t="shared" si="13"/>
        <v>62</v>
      </c>
      <c r="S84" s="775">
        <v>5</v>
      </c>
      <c r="T84" s="776">
        <v>17</v>
      </c>
      <c r="U84" s="494">
        <f t="shared" si="14"/>
        <v>22</v>
      </c>
      <c r="V84" s="329">
        <f t="shared" si="11"/>
        <v>29</v>
      </c>
      <c r="W84" s="327">
        <f t="shared" si="11"/>
        <v>55</v>
      </c>
      <c r="X84" s="409">
        <f t="shared" si="15"/>
        <v>84</v>
      </c>
    </row>
    <row r="85" spans="2:24" ht="29.25" customHeight="1">
      <c r="B85" s="311" t="s">
        <v>154</v>
      </c>
      <c r="C85" s="331" t="s">
        <v>331</v>
      </c>
      <c r="D85" s="775">
        <v>9</v>
      </c>
      <c r="E85" s="776">
        <v>33</v>
      </c>
      <c r="F85" s="409">
        <f t="shared" si="12"/>
        <v>42</v>
      </c>
      <c r="G85" s="344"/>
      <c r="H85" s="359"/>
      <c r="I85" s="409"/>
      <c r="J85" s="344"/>
      <c r="K85" s="359"/>
      <c r="L85" s="409"/>
      <c r="M85" s="344"/>
      <c r="N85" s="359"/>
      <c r="O85" s="409"/>
      <c r="P85" s="329">
        <f t="shared" si="10"/>
        <v>9</v>
      </c>
      <c r="Q85" s="328">
        <f t="shared" si="10"/>
        <v>33</v>
      </c>
      <c r="R85" s="409">
        <f t="shared" si="13"/>
        <v>42</v>
      </c>
      <c r="S85" s="775">
        <v>5</v>
      </c>
      <c r="T85" s="776">
        <v>1</v>
      </c>
      <c r="U85" s="494">
        <f t="shared" si="14"/>
        <v>6</v>
      </c>
      <c r="V85" s="329">
        <f t="shared" si="11"/>
        <v>14</v>
      </c>
      <c r="W85" s="327">
        <f t="shared" si="11"/>
        <v>34</v>
      </c>
      <c r="X85" s="409">
        <f t="shared" si="15"/>
        <v>48</v>
      </c>
    </row>
    <row r="86" spans="2:24" ht="29.25" customHeight="1">
      <c r="B86" s="310"/>
      <c r="C86" s="331" t="s">
        <v>210</v>
      </c>
      <c r="D86" s="775">
        <v>9</v>
      </c>
      <c r="E86" s="776">
        <v>14</v>
      </c>
      <c r="F86" s="409">
        <f t="shared" si="12"/>
        <v>23</v>
      </c>
      <c r="G86" s="344"/>
      <c r="H86" s="359"/>
      <c r="I86" s="409"/>
      <c r="J86" s="344"/>
      <c r="K86" s="359"/>
      <c r="L86" s="409"/>
      <c r="M86" s="344"/>
      <c r="N86" s="359"/>
      <c r="O86" s="409"/>
      <c r="P86" s="329">
        <f t="shared" si="10"/>
        <v>9</v>
      </c>
      <c r="Q86" s="328">
        <f t="shared" si="10"/>
        <v>14</v>
      </c>
      <c r="R86" s="409">
        <f t="shared" si="13"/>
        <v>23</v>
      </c>
      <c r="S86" s="775">
        <v>3</v>
      </c>
      <c r="T86" s="776">
        <v>7</v>
      </c>
      <c r="U86" s="494">
        <f t="shared" si="14"/>
        <v>10</v>
      </c>
      <c r="V86" s="329">
        <f t="shared" si="11"/>
        <v>12</v>
      </c>
      <c r="W86" s="327">
        <f t="shared" si="11"/>
        <v>21</v>
      </c>
      <c r="X86" s="409">
        <f t="shared" si="15"/>
        <v>33</v>
      </c>
    </row>
    <row r="87" spans="2:24" ht="29.25" customHeight="1">
      <c r="B87" s="311"/>
      <c r="C87" s="331" t="s">
        <v>171</v>
      </c>
      <c r="D87" s="775">
        <v>10</v>
      </c>
      <c r="E87" s="776">
        <v>24</v>
      </c>
      <c r="F87" s="409">
        <f t="shared" si="12"/>
        <v>34</v>
      </c>
      <c r="G87" s="344"/>
      <c r="H87" s="359"/>
      <c r="I87" s="409"/>
      <c r="J87" s="344"/>
      <c r="K87" s="359"/>
      <c r="L87" s="409"/>
      <c r="M87" s="344"/>
      <c r="N87" s="359"/>
      <c r="O87" s="409"/>
      <c r="P87" s="329">
        <f t="shared" si="10"/>
        <v>10</v>
      </c>
      <c r="Q87" s="328">
        <f t="shared" si="10"/>
        <v>24</v>
      </c>
      <c r="R87" s="409">
        <f t="shared" si="13"/>
        <v>34</v>
      </c>
      <c r="S87" s="775">
        <v>6</v>
      </c>
      <c r="T87" s="776">
        <v>7</v>
      </c>
      <c r="U87" s="494">
        <f t="shared" si="14"/>
        <v>13</v>
      </c>
      <c r="V87" s="329">
        <f t="shared" si="11"/>
        <v>16</v>
      </c>
      <c r="W87" s="327">
        <f t="shared" si="11"/>
        <v>31</v>
      </c>
      <c r="X87" s="409">
        <f t="shared" si="15"/>
        <v>47</v>
      </c>
    </row>
    <row r="88" spans="2:24" ht="29.25" customHeight="1">
      <c r="B88" s="310"/>
      <c r="C88" s="331" t="s">
        <v>165</v>
      </c>
      <c r="D88" s="775">
        <v>28</v>
      </c>
      <c r="E88" s="776">
        <v>27</v>
      </c>
      <c r="F88" s="409">
        <f t="shared" si="12"/>
        <v>55</v>
      </c>
      <c r="G88" s="344"/>
      <c r="H88" s="359"/>
      <c r="I88" s="409"/>
      <c r="J88" s="344"/>
      <c r="K88" s="359"/>
      <c r="L88" s="409"/>
      <c r="M88" s="344"/>
      <c r="N88" s="359"/>
      <c r="O88" s="409"/>
      <c r="P88" s="329">
        <f t="shared" si="10"/>
        <v>28</v>
      </c>
      <c r="Q88" s="328">
        <f t="shared" si="10"/>
        <v>27</v>
      </c>
      <c r="R88" s="409">
        <f t="shared" si="13"/>
        <v>55</v>
      </c>
      <c r="S88" s="775">
        <v>8</v>
      </c>
      <c r="T88" s="776">
        <v>12</v>
      </c>
      <c r="U88" s="494">
        <f t="shared" si="14"/>
        <v>20</v>
      </c>
      <c r="V88" s="329">
        <f t="shared" si="11"/>
        <v>36</v>
      </c>
      <c r="W88" s="327">
        <f t="shared" si="11"/>
        <v>39</v>
      </c>
      <c r="X88" s="409">
        <f t="shared" si="15"/>
        <v>75</v>
      </c>
    </row>
    <row r="89" spans="2:24" ht="29.25" customHeight="1">
      <c r="B89" s="310"/>
      <c r="C89" s="331" t="s">
        <v>299</v>
      </c>
      <c r="D89" s="775">
        <v>15</v>
      </c>
      <c r="E89" s="776">
        <v>21</v>
      </c>
      <c r="F89" s="409">
        <f t="shared" si="12"/>
        <v>36</v>
      </c>
      <c r="G89" s="344"/>
      <c r="H89" s="359"/>
      <c r="I89" s="409"/>
      <c r="J89" s="344"/>
      <c r="K89" s="359"/>
      <c r="L89" s="409"/>
      <c r="M89" s="344"/>
      <c r="N89" s="359"/>
      <c r="O89" s="409"/>
      <c r="P89" s="329">
        <f t="shared" si="10"/>
        <v>15</v>
      </c>
      <c r="Q89" s="328">
        <f t="shared" si="10"/>
        <v>21</v>
      </c>
      <c r="R89" s="409">
        <f t="shared" si="13"/>
        <v>36</v>
      </c>
      <c r="S89" s="775">
        <v>7</v>
      </c>
      <c r="T89" s="776">
        <v>6</v>
      </c>
      <c r="U89" s="494">
        <f t="shared" si="14"/>
        <v>13</v>
      </c>
      <c r="V89" s="329">
        <f t="shared" si="11"/>
        <v>22</v>
      </c>
      <c r="W89" s="327">
        <f t="shared" si="11"/>
        <v>27</v>
      </c>
      <c r="X89" s="409">
        <f t="shared" si="15"/>
        <v>49</v>
      </c>
    </row>
    <row r="90" spans="2:24" ht="29.25" customHeight="1">
      <c r="B90" s="310"/>
      <c r="C90" s="333" t="s">
        <v>302</v>
      </c>
      <c r="D90" s="775">
        <v>4</v>
      </c>
      <c r="E90" s="776">
        <v>17</v>
      </c>
      <c r="F90" s="409">
        <f t="shared" si="12"/>
        <v>21</v>
      </c>
      <c r="G90" s="345"/>
      <c r="H90" s="406"/>
      <c r="I90" s="409"/>
      <c r="J90" s="345"/>
      <c r="K90" s="406"/>
      <c r="L90" s="409"/>
      <c r="M90" s="345"/>
      <c r="N90" s="406"/>
      <c r="O90" s="409"/>
      <c r="P90" s="329">
        <f t="shared" si="10"/>
        <v>4</v>
      </c>
      <c r="Q90" s="328">
        <f t="shared" si="10"/>
        <v>17</v>
      </c>
      <c r="R90" s="409">
        <f t="shared" si="13"/>
        <v>21</v>
      </c>
      <c r="S90" s="775"/>
      <c r="T90" s="776"/>
      <c r="U90" s="494"/>
      <c r="V90" s="329">
        <f t="shared" si="11"/>
        <v>4</v>
      </c>
      <c r="W90" s="327">
        <f t="shared" si="11"/>
        <v>17</v>
      </c>
      <c r="X90" s="409">
        <f t="shared" si="15"/>
        <v>21</v>
      </c>
    </row>
    <row r="91" spans="2:24" ht="29.25" customHeight="1" thickBot="1">
      <c r="B91" s="311"/>
      <c r="C91" s="333" t="s">
        <v>168</v>
      </c>
      <c r="D91" s="775">
        <v>17</v>
      </c>
      <c r="E91" s="776">
        <v>40</v>
      </c>
      <c r="F91" s="407">
        <f t="shared" si="12"/>
        <v>57</v>
      </c>
      <c r="G91" s="345"/>
      <c r="H91" s="406"/>
      <c r="I91" s="407"/>
      <c r="J91" s="345"/>
      <c r="K91" s="406"/>
      <c r="L91" s="407"/>
      <c r="M91" s="345"/>
      <c r="N91" s="406"/>
      <c r="O91" s="407"/>
      <c r="P91" s="495">
        <f t="shared" si="10"/>
        <v>17</v>
      </c>
      <c r="Q91" s="496">
        <f t="shared" si="10"/>
        <v>40</v>
      </c>
      <c r="R91" s="407">
        <f t="shared" si="13"/>
        <v>57</v>
      </c>
      <c r="S91" s="777">
        <v>1</v>
      </c>
      <c r="T91" s="778">
        <v>18</v>
      </c>
      <c r="U91" s="488">
        <f t="shared" si="14"/>
        <v>19</v>
      </c>
      <c r="V91" s="495">
        <f t="shared" si="11"/>
        <v>18</v>
      </c>
      <c r="W91" s="346">
        <f t="shared" si="11"/>
        <v>58</v>
      </c>
      <c r="X91" s="407">
        <f t="shared" si="15"/>
        <v>76</v>
      </c>
    </row>
    <row r="92" spans="2:24" ht="29.25" customHeight="1" thickBot="1">
      <c r="B92" s="311"/>
      <c r="C92" s="335" t="s">
        <v>303</v>
      </c>
      <c r="D92" s="586"/>
      <c r="E92" s="587"/>
      <c r="F92" s="497"/>
      <c r="G92" s="781">
        <v>7</v>
      </c>
      <c r="H92" s="782">
        <v>39</v>
      </c>
      <c r="I92" s="497">
        <f>+G92+H92</f>
        <v>46</v>
      </c>
      <c r="J92" s="588"/>
      <c r="K92" s="589"/>
      <c r="L92" s="497"/>
      <c r="M92" s="498"/>
      <c r="N92" s="499"/>
      <c r="O92" s="497"/>
      <c r="P92" s="500">
        <f t="shared" si="10"/>
        <v>7</v>
      </c>
      <c r="Q92" s="496">
        <f t="shared" si="10"/>
        <v>39</v>
      </c>
      <c r="R92" s="497">
        <f t="shared" si="13"/>
        <v>46</v>
      </c>
      <c r="S92" s="779"/>
      <c r="T92" s="780"/>
      <c r="U92" s="497"/>
      <c r="V92" s="500">
        <f t="shared" si="11"/>
        <v>7</v>
      </c>
      <c r="W92" s="500">
        <f t="shared" si="11"/>
        <v>39</v>
      </c>
      <c r="X92" s="497">
        <f t="shared" si="15"/>
        <v>46</v>
      </c>
    </row>
    <row r="93" spans="2:24" ht="29.25" customHeight="1" thickBot="1">
      <c r="B93" s="313"/>
      <c r="C93" s="318" t="s">
        <v>21</v>
      </c>
      <c r="D93" s="501">
        <f>SUM(D62:D92)</f>
        <v>754</v>
      </c>
      <c r="E93" s="502">
        <f>SUM(E62:E92)</f>
        <v>1030</v>
      </c>
      <c r="F93" s="503">
        <f>SUM(D93:E93)</f>
        <v>1784</v>
      </c>
      <c r="G93" s="504">
        <f>SUM(G62:G92)</f>
        <v>14</v>
      </c>
      <c r="H93" s="504">
        <f>SUM(H62:H92)</f>
        <v>180</v>
      </c>
      <c r="I93" s="504">
        <f aca="true" t="shared" si="16" ref="I93:X93">SUM(I62:I92)</f>
        <v>194</v>
      </c>
      <c r="J93" s="504">
        <f t="shared" si="16"/>
        <v>0</v>
      </c>
      <c r="K93" s="504">
        <f t="shared" si="16"/>
        <v>0</v>
      </c>
      <c r="L93" s="504">
        <f t="shared" si="16"/>
        <v>0</v>
      </c>
      <c r="M93" s="504">
        <f t="shared" si="16"/>
        <v>0</v>
      </c>
      <c r="N93" s="504">
        <f t="shared" si="16"/>
        <v>0</v>
      </c>
      <c r="O93" s="504">
        <f t="shared" si="16"/>
        <v>0</v>
      </c>
      <c r="P93" s="504">
        <f t="shared" si="16"/>
        <v>768</v>
      </c>
      <c r="Q93" s="504">
        <f t="shared" si="16"/>
        <v>1210</v>
      </c>
      <c r="R93" s="504">
        <f t="shared" si="16"/>
        <v>1978</v>
      </c>
      <c r="S93" s="504">
        <f t="shared" si="16"/>
        <v>187</v>
      </c>
      <c r="T93" s="504">
        <f t="shared" si="16"/>
        <v>277</v>
      </c>
      <c r="U93" s="504">
        <f t="shared" si="16"/>
        <v>464</v>
      </c>
      <c r="V93" s="504">
        <f t="shared" si="16"/>
        <v>955</v>
      </c>
      <c r="W93" s="504">
        <f t="shared" si="16"/>
        <v>1487</v>
      </c>
      <c r="X93" s="505">
        <f t="shared" si="16"/>
        <v>2442</v>
      </c>
    </row>
    <row r="94" spans="2:24" ht="30" customHeight="1">
      <c r="B94" s="855" t="s">
        <v>11</v>
      </c>
      <c r="C94" s="855"/>
      <c r="D94" s="855"/>
      <c r="E94" s="855"/>
      <c r="F94" s="855"/>
      <c r="G94" s="855"/>
      <c r="H94" s="855"/>
      <c r="I94" s="855"/>
      <c r="J94" s="855"/>
      <c r="K94" s="855"/>
      <c r="L94" s="855"/>
      <c r="M94" s="855"/>
      <c r="N94" s="855"/>
      <c r="O94" s="855"/>
      <c r="P94" s="855"/>
      <c r="Q94" s="855"/>
      <c r="R94" s="855"/>
      <c r="S94" s="855"/>
      <c r="T94" s="855"/>
      <c r="U94" s="855"/>
      <c r="V94" s="855"/>
      <c r="W94" s="855"/>
      <c r="X94" s="855"/>
    </row>
    <row r="95" spans="2:24" ht="30" customHeight="1">
      <c r="B95" s="855" t="s">
        <v>0</v>
      </c>
      <c r="C95" s="855"/>
      <c r="D95" s="855"/>
      <c r="E95" s="855"/>
      <c r="F95" s="855"/>
      <c r="G95" s="855"/>
      <c r="H95" s="855"/>
      <c r="I95" s="855"/>
      <c r="J95" s="855"/>
      <c r="K95" s="855"/>
      <c r="L95" s="855"/>
      <c r="M95" s="855"/>
      <c r="N95" s="855"/>
      <c r="O95" s="855"/>
      <c r="P95" s="855"/>
      <c r="Q95" s="855"/>
      <c r="R95" s="855"/>
      <c r="S95" s="855"/>
      <c r="T95" s="855"/>
      <c r="U95" s="855"/>
      <c r="V95" s="855"/>
      <c r="W95" s="855"/>
      <c r="X95" s="855"/>
    </row>
    <row r="96" spans="2:24" ht="30" customHeight="1" thickBot="1">
      <c r="B96" s="853" t="s">
        <v>337</v>
      </c>
      <c r="C96" s="853"/>
      <c r="D96" s="853"/>
      <c r="E96" s="853"/>
      <c r="F96" s="853"/>
      <c r="G96" s="853"/>
      <c r="H96" s="853"/>
      <c r="I96" s="853"/>
      <c r="J96" s="853"/>
      <c r="K96" s="853"/>
      <c r="L96" s="853"/>
      <c r="M96" s="853"/>
      <c r="N96" s="853"/>
      <c r="O96" s="853"/>
      <c r="P96" s="853"/>
      <c r="Q96" s="853"/>
      <c r="R96" s="853"/>
      <c r="S96" s="853"/>
      <c r="T96" s="853"/>
      <c r="U96" s="853"/>
      <c r="V96" s="853"/>
      <c r="W96" s="853"/>
      <c r="X96" s="853"/>
    </row>
    <row r="97" spans="2:24" ht="30" customHeight="1" thickBot="1">
      <c r="B97" s="856" t="s">
        <v>17</v>
      </c>
      <c r="C97" s="857"/>
      <c r="D97" s="837" t="s">
        <v>19</v>
      </c>
      <c r="E97" s="838"/>
      <c r="F97" s="838"/>
      <c r="G97" s="838"/>
      <c r="H97" s="838"/>
      <c r="I97" s="838"/>
      <c r="J97" s="838"/>
      <c r="K97" s="838"/>
      <c r="L97" s="838"/>
      <c r="M97" s="838"/>
      <c r="N97" s="838"/>
      <c r="O97" s="838"/>
      <c r="P97" s="838"/>
      <c r="Q97" s="838"/>
      <c r="R97" s="839"/>
      <c r="S97" s="848" t="s">
        <v>20</v>
      </c>
      <c r="T97" s="840"/>
      <c r="U97" s="841"/>
      <c r="V97" s="845" t="s">
        <v>23</v>
      </c>
      <c r="W97" s="846"/>
      <c r="X97" s="847"/>
    </row>
    <row r="98" spans="2:24" ht="30" customHeight="1" thickBot="1">
      <c r="B98" s="360" t="s">
        <v>18</v>
      </c>
      <c r="C98" s="361"/>
      <c r="D98" s="837" t="s">
        <v>29</v>
      </c>
      <c r="E98" s="838"/>
      <c r="F98" s="839"/>
      <c r="G98" s="837" t="s">
        <v>28</v>
      </c>
      <c r="H98" s="838"/>
      <c r="I98" s="849"/>
      <c r="J98" s="837" t="s">
        <v>243</v>
      </c>
      <c r="K98" s="838"/>
      <c r="L98" s="849"/>
      <c r="M98" s="837" t="s">
        <v>242</v>
      </c>
      <c r="N98" s="838"/>
      <c r="O98" s="849"/>
      <c r="P98" s="837" t="s">
        <v>21</v>
      </c>
      <c r="Q98" s="838"/>
      <c r="R98" s="839"/>
      <c r="S98" s="842"/>
      <c r="T98" s="843"/>
      <c r="U98" s="844"/>
      <c r="V98" s="850" t="s">
        <v>21</v>
      </c>
      <c r="W98" s="851"/>
      <c r="X98" s="852"/>
    </row>
    <row r="99" spans="2:24" ht="30" customHeight="1" thickBot="1">
      <c r="B99" s="362"/>
      <c r="C99" s="475" t="s">
        <v>22</v>
      </c>
      <c r="D99" s="474" t="s">
        <v>5</v>
      </c>
      <c r="E99" s="363" t="s">
        <v>6</v>
      </c>
      <c r="F99" s="364" t="s">
        <v>7</v>
      </c>
      <c r="G99" s="471" t="s">
        <v>5</v>
      </c>
      <c r="H99" s="370" t="s">
        <v>6</v>
      </c>
      <c r="I99" s="364" t="s">
        <v>7</v>
      </c>
      <c r="J99" s="472" t="s">
        <v>5</v>
      </c>
      <c r="K99" s="371" t="s">
        <v>6</v>
      </c>
      <c r="L99" s="473" t="s">
        <v>7</v>
      </c>
      <c r="M99" s="471" t="s">
        <v>5</v>
      </c>
      <c r="N99" s="370" t="s">
        <v>6</v>
      </c>
      <c r="O99" s="364" t="s">
        <v>7</v>
      </c>
      <c r="P99" s="475" t="s">
        <v>5</v>
      </c>
      <c r="Q99" s="363" t="s">
        <v>6</v>
      </c>
      <c r="R99" s="364" t="s">
        <v>7</v>
      </c>
      <c r="S99" s="475" t="s">
        <v>5</v>
      </c>
      <c r="T99" s="363" t="s">
        <v>6</v>
      </c>
      <c r="U99" s="364" t="s">
        <v>7</v>
      </c>
      <c r="V99" s="474" t="s">
        <v>5</v>
      </c>
      <c r="W99" s="363" t="s">
        <v>6</v>
      </c>
      <c r="X99" s="373" t="s">
        <v>7</v>
      </c>
    </row>
    <row r="100" spans="2:24" ht="29.25" customHeight="1">
      <c r="B100" s="338"/>
      <c r="C100" s="341" t="s">
        <v>178</v>
      </c>
      <c r="D100" s="330">
        <v>34</v>
      </c>
      <c r="E100" s="590">
        <v>82</v>
      </c>
      <c r="F100" s="591">
        <f>D100+E100</f>
        <v>116</v>
      </c>
      <c r="G100" s="592"/>
      <c r="H100" s="326"/>
      <c r="I100" s="489"/>
      <c r="J100" s="330"/>
      <c r="K100" s="590"/>
      <c r="L100" s="593"/>
      <c r="M100" s="592"/>
      <c r="N100" s="326"/>
      <c r="O100" s="489"/>
      <c r="P100" s="506">
        <f>D100+G100+J100+M100</f>
        <v>34</v>
      </c>
      <c r="Q100" s="506">
        <f>E100+K100+N100</f>
        <v>82</v>
      </c>
      <c r="R100" s="594">
        <f>P100+Q100</f>
        <v>116</v>
      </c>
      <c r="S100" s="490">
        <v>4</v>
      </c>
      <c r="T100" s="595">
        <v>17</v>
      </c>
      <c r="U100" s="596">
        <f>S100+T100</f>
        <v>21</v>
      </c>
      <c r="V100" s="490">
        <f>P100+S100</f>
        <v>38</v>
      </c>
      <c r="W100" s="326">
        <f>Q100+T100</f>
        <v>99</v>
      </c>
      <c r="X100" s="597">
        <f aca="true" t="shared" si="17" ref="X100:X124">SUM(V100:W100)</f>
        <v>137</v>
      </c>
    </row>
    <row r="101" spans="2:24" ht="29.25" customHeight="1">
      <c r="B101" s="339"/>
      <c r="C101" s="342" t="s">
        <v>179</v>
      </c>
      <c r="D101" s="344">
        <v>50</v>
      </c>
      <c r="E101" s="359">
        <v>81</v>
      </c>
      <c r="F101" s="598">
        <f aca="true" t="shared" si="18" ref="F101:F121">D101+E101</f>
        <v>131</v>
      </c>
      <c r="G101" s="408"/>
      <c r="H101" s="327"/>
      <c r="I101" s="409"/>
      <c r="J101" s="344"/>
      <c r="K101" s="359"/>
      <c r="L101" s="598"/>
      <c r="M101" s="408"/>
      <c r="N101" s="327"/>
      <c r="O101" s="409"/>
      <c r="P101" s="506">
        <f aca="true" t="shared" si="19" ref="P101:P124">D101+G101+J101+M101</f>
        <v>50</v>
      </c>
      <c r="Q101" s="506">
        <f aca="true" t="shared" si="20" ref="Q101:Q124">E101+K101+N101</f>
        <v>81</v>
      </c>
      <c r="R101" s="594">
        <f aca="true" t="shared" si="21" ref="R101:R124">P101+Q101</f>
        <v>131</v>
      </c>
      <c r="S101" s="329">
        <v>13</v>
      </c>
      <c r="T101" s="599">
        <v>27</v>
      </c>
      <c r="U101" s="600">
        <f aca="true" t="shared" si="22" ref="U101:U115">S101+T101</f>
        <v>40</v>
      </c>
      <c r="V101" s="329">
        <f aca="true" t="shared" si="23" ref="V101:W124">P101+S101</f>
        <v>63</v>
      </c>
      <c r="W101" s="327">
        <f t="shared" si="23"/>
        <v>108</v>
      </c>
      <c r="X101" s="548">
        <f t="shared" si="17"/>
        <v>171</v>
      </c>
    </row>
    <row r="102" spans="2:24" ht="29.25" customHeight="1">
      <c r="B102" s="374" t="s">
        <v>180</v>
      </c>
      <c r="C102" s="342" t="s">
        <v>181</v>
      </c>
      <c r="D102" s="344">
        <v>99</v>
      </c>
      <c r="E102" s="359">
        <v>58</v>
      </c>
      <c r="F102" s="598">
        <f t="shared" si="18"/>
        <v>157</v>
      </c>
      <c r="G102" s="408"/>
      <c r="H102" s="327"/>
      <c r="I102" s="409"/>
      <c r="J102" s="344"/>
      <c r="K102" s="359"/>
      <c r="L102" s="598"/>
      <c r="M102" s="408"/>
      <c r="N102" s="327"/>
      <c r="O102" s="409"/>
      <c r="P102" s="506">
        <f t="shared" si="19"/>
        <v>99</v>
      </c>
      <c r="Q102" s="506">
        <f t="shared" si="20"/>
        <v>58</v>
      </c>
      <c r="R102" s="594">
        <f t="shared" si="21"/>
        <v>157</v>
      </c>
      <c r="S102" s="329">
        <v>21</v>
      </c>
      <c r="T102" s="599">
        <v>20</v>
      </c>
      <c r="U102" s="600">
        <f t="shared" si="22"/>
        <v>41</v>
      </c>
      <c r="V102" s="329">
        <f t="shared" si="23"/>
        <v>120</v>
      </c>
      <c r="W102" s="327">
        <f t="shared" si="23"/>
        <v>78</v>
      </c>
      <c r="X102" s="548">
        <f t="shared" si="17"/>
        <v>198</v>
      </c>
    </row>
    <row r="103" spans="2:24" ht="29.25" customHeight="1">
      <c r="B103" s="374"/>
      <c r="C103" s="342" t="s">
        <v>221</v>
      </c>
      <c r="D103" s="344">
        <v>38</v>
      </c>
      <c r="E103" s="359">
        <v>38</v>
      </c>
      <c r="F103" s="598">
        <f t="shared" si="18"/>
        <v>76</v>
      </c>
      <c r="G103" s="408"/>
      <c r="H103" s="327"/>
      <c r="I103" s="409"/>
      <c r="J103" s="344"/>
      <c r="K103" s="359"/>
      <c r="L103" s="598"/>
      <c r="M103" s="408"/>
      <c r="N103" s="327"/>
      <c r="O103" s="409"/>
      <c r="P103" s="506">
        <f t="shared" si="19"/>
        <v>38</v>
      </c>
      <c r="Q103" s="506">
        <f t="shared" si="20"/>
        <v>38</v>
      </c>
      <c r="R103" s="594">
        <f t="shared" si="21"/>
        <v>76</v>
      </c>
      <c r="S103" s="329">
        <v>3</v>
      </c>
      <c r="T103" s="599"/>
      <c r="U103" s="600">
        <f t="shared" si="22"/>
        <v>3</v>
      </c>
      <c r="V103" s="329">
        <f t="shared" si="23"/>
        <v>41</v>
      </c>
      <c r="W103" s="327">
        <f t="shared" si="23"/>
        <v>38</v>
      </c>
      <c r="X103" s="548">
        <f t="shared" si="17"/>
        <v>79</v>
      </c>
    </row>
    <row r="104" spans="2:24" ht="29.25" customHeight="1">
      <c r="B104" s="374"/>
      <c r="C104" s="342" t="s">
        <v>249</v>
      </c>
      <c r="D104" s="344">
        <v>23</v>
      </c>
      <c r="E104" s="359">
        <v>31</v>
      </c>
      <c r="F104" s="598">
        <f t="shared" si="18"/>
        <v>54</v>
      </c>
      <c r="G104" s="408"/>
      <c r="H104" s="327"/>
      <c r="I104" s="409"/>
      <c r="J104" s="344"/>
      <c r="K104" s="359"/>
      <c r="L104" s="598"/>
      <c r="M104" s="408"/>
      <c r="N104" s="327"/>
      <c r="O104" s="409"/>
      <c r="P104" s="506">
        <f t="shared" si="19"/>
        <v>23</v>
      </c>
      <c r="Q104" s="506">
        <f t="shared" si="20"/>
        <v>31</v>
      </c>
      <c r="R104" s="549">
        <f t="shared" si="21"/>
        <v>54</v>
      </c>
      <c r="S104" s="408"/>
      <c r="T104" s="599"/>
      <c r="U104" s="548"/>
      <c r="V104" s="329">
        <f t="shared" si="23"/>
        <v>23</v>
      </c>
      <c r="W104" s="327">
        <f t="shared" si="23"/>
        <v>31</v>
      </c>
      <c r="X104" s="548">
        <f t="shared" si="17"/>
        <v>54</v>
      </c>
    </row>
    <row r="105" spans="2:24" ht="29.25" customHeight="1">
      <c r="B105" s="374"/>
      <c r="C105" s="342" t="s">
        <v>250</v>
      </c>
      <c r="D105" s="344">
        <v>18</v>
      </c>
      <c r="E105" s="359">
        <v>5</v>
      </c>
      <c r="F105" s="598">
        <f t="shared" si="18"/>
        <v>23</v>
      </c>
      <c r="G105" s="408"/>
      <c r="H105" s="327"/>
      <c r="I105" s="409"/>
      <c r="J105" s="344"/>
      <c r="K105" s="359"/>
      <c r="L105" s="598"/>
      <c r="M105" s="408"/>
      <c r="N105" s="327"/>
      <c r="O105" s="409"/>
      <c r="P105" s="506">
        <f t="shared" si="19"/>
        <v>18</v>
      </c>
      <c r="Q105" s="506">
        <f t="shared" si="20"/>
        <v>5</v>
      </c>
      <c r="R105" s="549">
        <f t="shared" si="21"/>
        <v>23</v>
      </c>
      <c r="S105" s="408"/>
      <c r="T105" s="599"/>
      <c r="U105" s="548"/>
      <c r="V105" s="329">
        <f t="shared" si="23"/>
        <v>18</v>
      </c>
      <c r="W105" s="327">
        <f t="shared" si="23"/>
        <v>5</v>
      </c>
      <c r="X105" s="548">
        <f t="shared" si="17"/>
        <v>23</v>
      </c>
    </row>
    <row r="106" spans="2:24" ht="29.25" customHeight="1">
      <c r="B106" s="374"/>
      <c r="C106" s="342" t="s">
        <v>222</v>
      </c>
      <c r="D106" s="344">
        <v>52</v>
      </c>
      <c r="E106" s="359">
        <v>35</v>
      </c>
      <c r="F106" s="598">
        <f t="shared" si="18"/>
        <v>87</v>
      </c>
      <c r="G106" s="408"/>
      <c r="H106" s="327"/>
      <c r="I106" s="409"/>
      <c r="J106" s="344"/>
      <c r="K106" s="359"/>
      <c r="L106" s="598"/>
      <c r="M106" s="408"/>
      <c r="N106" s="327"/>
      <c r="O106" s="409"/>
      <c r="P106" s="506">
        <f t="shared" si="19"/>
        <v>52</v>
      </c>
      <c r="Q106" s="506">
        <f t="shared" si="20"/>
        <v>35</v>
      </c>
      <c r="R106" s="594">
        <f t="shared" si="21"/>
        <v>87</v>
      </c>
      <c r="S106" s="329">
        <v>1</v>
      </c>
      <c r="T106" s="599"/>
      <c r="U106" s="600">
        <f t="shared" si="22"/>
        <v>1</v>
      </c>
      <c r="V106" s="329">
        <f t="shared" si="23"/>
        <v>53</v>
      </c>
      <c r="W106" s="327">
        <f t="shared" si="23"/>
        <v>35</v>
      </c>
      <c r="X106" s="548">
        <f t="shared" si="17"/>
        <v>88</v>
      </c>
    </row>
    <row r="107" spans="2:24" ht="29.25" customHeight="1">
      <c r="B107" s="375"/>
      <c r="C107" s="342" t="s">
        <v>182</v>
      </c>
      <c r="D107" s="344">
        <v>107</v>
      </c>
      <c r="E107" s="359">
        <v>88</v>
      </c>
      <c r="F107" s="598">
        <f t="shared" si="18"/>
        <v>195</v>
      </c>
      <c r="G107" s="408"/>
      <c r="H107" s="327"/>
      <c r="I107" s="409"/>
      <c r="J107" s="344"/>
      <c r="K107" s="359"/>
      <c r="L107" s="598"/>
      <c r="M107" s="408"/>
      <c r="N107" s="327"/>
      <c r="O107" s="409"/>
      <c r="P107" s="506">
        <f t="shared" si="19"/>
        <v>107</v>
      </c>
      <c r="Q107" s="506">
        <f t="shared" si="20"/>
        <v>88</v>
      </c>
      <c r="R107" s="594">
        <f t="shared" si="21"/>
        <v>195</v>
      </c>
      <c r="S107" s="329">
        <v>25</v>
      </c>
      <c r="T107" s="599">
        <v>40</v>
      </c>
      <c r="U107" s="600">
        <f t="shared" si="22"/>
        <v>65</v>
      </c>
      <c r="V107" s="329">
        <f t="shared" si="23"/>
        <v>132</v>
      </c>
      <c r="W107" s="327">
        <f t="shared" si="23"/>
        <v>128</v>
      </c>
      <c r="X107" s="548">
        <f t="shared" si="17"/>
        <v>260</v>
      </c>
    </row>
    <row r="108" spans="2:24" ht="29.25" customHeight="1">
      <c r="B108" s="375"/>
      <c r="C108" s="342" t="s">
        <v>183</v>
      </c>
      <c r="D108" s="345">
        <v>77</v>
      </c>
      <c r="E108" s="406">
        <v>89</v>
      </c>
      <c r="F108" s="598">
        <f t="shared" si="18"/>
        <v>166</v>
      </c>
      <c r="G108" s="405"/>
      <c r="H108" s="346"/>
      <c r="I108" s="409"/>
      <c r="J108" s="345"/>
      <c r="K108" s="406"/>
      <c r="L108" s="598"/>
      <c r="M108" s="405"/>
      <c r="N108" s="346"/>
      <c r="O108" s="409"/>
      <c r="P108" s="506">
        <f t="shared" si="19"/>
        <v>77</v>
      </c>
      <c r="Q108" s="506">
        <f t="shared" si="20"/>
        <v>89</v>
      </c>
      <c r="R108" s="594">
        <f t="shared" si="21"/>
        <v>166</v>
      </c>
      <c r="S108" s="329">
        <v>16</v>
      </c>
      <c r="T108" s="599">
        <v>20</v>
      </c>
      <c r="U108" s="600">
        <f t="shared" si="22"/>
        <v>36</v>
      </c>
      <c r="V108" s="329">
        <f t="shared" si="23"/>
        <v>93</v>
      </c>
      <c r="W108" s="327">
        <f t="shared" si="23"/>
        <v>109</v>
      </c>
      <c r="X108" s="548">
        <f t="shared" si="17"/>
        <v>202</v>
      </c>
    </row>
    <row r="109" spans="2:24" ht="29.25" customHeight="1">
      <c r="B109" s="374" t="s">
        <v>184</v>
      </c>
      <c r="C109" s="342" t="s">
        <v>185</v>
      </c>
      <c r="D109" s="344">
        <v>152</v>
      </c>
      <c r="E109" s="359">
        <v>178</v>
      </c>
      <c r="F109" s="598">
        <f t="shared" si="18"/>
        <v>330</v>
      </c>
      <c r="G109" s="408"/>
      <c r="H109" s="327"/>
      <c r="I109" s="409"/>
      <c r="J109" s="344"/>
      <c r="K109" s="359"/>
      <c r="L109" s="598"/>
      <c r="M109" s="408"/>
      <c r="N109" s="327"/>
      <c r="O109" s="409"/>
      <c r="P109" s="506">
        <f t="shared" si="19"/>
        <v>152</v>
      </c>
      <c r="Q109" s="506">
        <f t="shared" si="20"/>
        <v>178</v>
      </c>
      <c r="R109" s="594">
        <f t="shared" si="21"/>
        <v>330</v>
      </c>
      <c r="S109" s="329">
        <v>9</v>
      </c>
      <c r="T109" s="599">
        <v>63</v>
      </c>
      <c r="U109" s="600">
        <f t="shared" si="22"/>
        <v>72</v>
      </c>
      <c r="V109" s="329">
        <f t="shared" si="23"/>
        <v>161</v>
      </c>
      <c r="W109" s="327">
        <f t="shared" si="23"/>
        <v>241</v>
      </c>
      <c r="X109" s="548">
        <f t="shared" si="17"/>
        <v>402</v>
      </c>
    </row>
    <row r="110" spans="2:24" ht="29.25" customHeight="1">
      <c r="B110" s="375"/>
      <c r="C110" s="342" t="s">
        <v>186</v>
      </c>
      <c r="D110" s="344">
        <v>24</v>
      </c>
      <c r="E110" s="359">
        <v>61</v>
      </c>
      <c r="F110" s="598">
        <f t="shared" si="18"/>
        <v>85</v>
      </c>
      <c r="G110" s="408"/>
      <c r="H110" s="327"/>
      <c r="I110" s="409"/>
      <c r="J110" s="344"/>
      <c r="K110" s="359">
        <v>2</v>
      </c>
      <c r="L110" s="598">
        <f>J110+K110</f>
        <v>2</v>
      </c>
      <c r="M110" s="408"/>
      <c r="N110" s="327"/>
      <c r="O110" s="409"/>
      <c r="P110" s="506">
        <f t="shared" si="19"/>
        <v>24</v>
      </c>
      <c r="Q110" s="506">
        <f t="shared" si="20"/>
        <v>63</v>
      </c>
      <c r="R110" s="549">
        <f t="shared" si="21"/>
        <v>87</v>
      </c>
      <c r="S110" s="408"/>
      <c r="T110" s="599"/>
      <c r="U110" s="548"/>
      <c r="V110" s="329">
        <f t="shared" si="23"/>
        <v>24</v>
      </c>
      <c r="W110" s="327">
        <f t="shared" si="23"/>
        <v>63</v>
      </c>
      <c r="X110" s="548">
        <f t="shared" si="17"/>
        <v>87</v>
      </c>
    </row>
    <row r="111" spans="2:24" ht="29.25" customHeight="1">
      <c r="B111" s="374"/>
      <c r="C111" s="342" t="s">
        <v>209</v>
      </c>
      <c r="D111" s="344">
        <v>49</v>
      </c>
      <c r="E111" s="359">
        <v>87</v>
      </c>
      <c r="F111" s="598">
        <f t="shared" si="18"/>
        <v>136</v>
      </c>
      <c r="G111" s="408"/>
      <c r="H111" s="327"/>
      <c r="I111" s="409"/>
      <c r="J111" s="344">
        <v>14</v>
      </c>
      <c r="K111" s="359">
        <v>50</v>
      </c>
      <c r="L111" s="598">
        <f>J111+K111</f>
        <v>64</v>
      </c>
      <c r="M111" s="408"/>
      <c r="N111" s="327"/>
      <c r="O111" s="409"/>
      <c r="P111" s="506">
        <f t="shared" si="19"/>
        <v>63</v>
      </c>
      <c r="Q111" s="506">
        <f t="shared" si="20"/>
        <v>137</v>
      </c>
      <c r="R111" s="594">
        <f t="shared" si="21"/>
        <v>200</v>
      </c>
      <c r="S111" s="329">
        <v>12</v>
      </c>
      <c r="T111" s="599">
        <v>23</v>
      </c>
      <c r="U111" s="600">
        <f t="shared" si="22"/>
        <v>35</v>
      </c>
      <c r="V111" s="329">
        <f t="shared" si="23"/>
        <v>75</v>
      </c>
      <c r="W111" s="327">
        <f t="shared" si="23"/>
        <v>160</v>
      </c>
      <c r="X111" s="548">
        <f t="shared" si="17"/>
        <v>235</v>
      </c>
    </row>
    <row r="112" spans="2:24" ht="29.25" customHeight="1">
      <c r="B112" s="374"/>
      <c r="C112" s="342" t="s">
        <v>223</v>
      </c>
      <c r="D112" s="344">
        <v>50</v>
      </c>
      <c r="E112" s="359">
        <v>13</v>
      </c>
      <c r="F112" s="598">
        <f t="shared" si="18"/>
        <v>63</v>
      </c>
      <c r="G112" s="408"/>
      <c r="H112" s="327"/>
      <c r="I112" s="409"/>
      <c r="J112" s="344"/>
      <c r="K112" s="359"/>
      <c r="L112" s="598"/>
      <c r="M112" s="408">
        <v>3</v>
      </c>
      <c r="N112" s="327">
        <v>89</v>
      </c>
      <c r="O112" s="409">
        <f>M112+N112</f>
        <v>92</v>
      </c>
      <c r="P112" s="506">
        <f t="shared" si="19"/>
        <v>53</v>
      </c>
      <c r="Q112" s="506">
        <f t="shared" si="20"/>
        <v>102</v>
      </c>
      <c r="R112" s="594">
        <f t="shared" si="21"/>
        <v>155</v>
      </c>
      <c r="S112" s="329">
        <v>5</v>
      </c>
      <c r="T112" s="599">
        <v>19</v>
      </c>
      <c r="U112" s="600">
        <f t="shared" si="22"/>
        <v>24</v>
      </c>
      <c r="V112" s="329">
        <f t="shared" si="23"/>
        <v>58</v>
      </c>
      <c r="W112" s="327">
        <f t="shared" si="23"/>
        <v>121</v>
      </c>
      <c r="X112" s="548">
        <f t="shared" si="17"/>
        <v>179</v>
      </c>
    </row>
    <row r="113" spans="2:24" ht="29.25" customHeight="1">
      <c r="B113" s="374"/>
      <c r="C113" s="342" t="s">
        <v>224</v>
      </c>
      <c r="D113" s="344">
        <v>23</v>
      </c>
      <c r="E113" s="359">
        <v>46</v>
      </c>
      <c r="F113" s="598">
        <f t="shared" si="18"/>
        <v>69</v>
      </c>
      <c r="G113" s="408"/>
      <c r="H113" s="327"/>
      <c r="I113" s="409"/>
      <c r="J113" s="344">
        <v>3</v>
      </c>
      <c r="K113" s="359">
        <v>11</v>
      </c>
      <c r="L113" s="598">
        <f>J113+K113</f>
        <v>14</v>
      </c>
      <c r="M113" s="408"/>
      <c r="N113" s="327"/>
      <c r="O113" s="409"/>
      <c r="P113" s="506">
        <f t="shared" si="19"/>
        <v>26</v>
      </c>
      <c r="Q113" s="506">
        <f t="shared" si="20"/>
        <v>57</v>
      </c>
      <c r="R113" s="594">
        <f t="shared" si="21"/>
        <v>83</v>
      </c>
      <c r="S113" s="329">
        <v>1</v>
      </c>
      <c r="T113" s="599">
        <v>8</v>
      </c>
      <c r="U113" s="600">
        <f t="shared" si="22"/>
        <v>9</v>
      </c>
      <c r="V113" s="329">
        <f t="shared" si="23"/>
        <v>27</v>
      </c>
      <c r="W113" s="327">
        <f t="shared" si="23"/>
        <v>65</v>
      </c>
      <c r="X113" s="548">
        <f t="shared" si="17"/>
        <v>92</v>
      </c>
    </row>
    <row r="114" spans="2:24" ht="29.25" customHeight="1">
      <c r="B114" s="374"/>
      <c r="C114" s="342" t="s">
        <v>187</v>
      </c>
      <c r="D114" s="344">
        <v>48</v>
      </c>
      <c r="E114" s="359">
        <v>12</v>
      </c>
      <c r="F114" s="598">
        <f t="shared" si="18"/>
        <v>60</v>
      </c>
      <c r="G114" s="408"/>
      <c r="H114" s="327"/>
      <c r="I114" s="409"/>
      <c r="J114" s="344"/>
      <c r="K114" s="359"/>
      <c r="L114" s="598"/>
      <c r="M114" s="408"/>
      <c r="N114" s="327"/>
      <c r="O114" s="409"/>
      <c r="P114" s="506">
        <f t="shared" si="19"/>
        <v>48</v>
      </c>
      <c r="Q114" s="506">
        <f t="shared" si="20"/>
        <v>12</v>
      </c>
      <c r="R114" s="549">
        <f t="shared" si="21"/>
        <v>60</v>
      </c>
      <c r="S114" s="408"/>
      <c r="T114" s="599"/>
      <c r="U114" s="548"/>
      <c r="V114" s="329">
        <f t="shared" si="23"/>
        <v>48</v>
      </c>
      <c r="W114" s="327">
        <f t="shared" si="23"/>
        <v>12</v>
      </c>
      <c r="X114" s="548">
        <f t="shared" si="17"/>
        <v>60</v>
      </c>
    </row>
    <row r="115" spans="2:24" ht="29.25" customHeight="1">
      <c r="B115" s="374"/>
      <c r="C115" s="342" t="s">
        <v>99</v>
      </c>
      <c r="D115" s="344">
        <v>5</v>
      </c>
      <c r="E115" s="359">
        <v>25</v>
      </c>
      <c r="F115" s="598">
        <f t="shared" si="18"/>
        <v>30</v>
      </c>
      <c r="G115" s="408"/>
      <c r="H115" s="327"/>
      <c r="I115" s="409"/>
      <c r="J115" s="344"/>
      <c r="K115" s="359"/>
      <c r="L115" s="598"/>
      <c r="M115" s="408"/>
      <c r="N115" s="327"/>
      <c r="O115" s="409"/>
      <c r="P115" s="506">
        <f t="shared" si="19"/>
        <v>5</v>
      </c>
      <c r="Q115" s="506">
        <f t="shared" si="20"/>
        <v>25</v>
      </c>
      <c r="R115" s="594">
        <f t="shared" si="21"/>
        <v>30</v>
      </c>
      <c r="S115" s="603">
        <v>4</v>
      </c>
      <c r="T115" s="604">
        <v>6</v>
      </c>
      <c r="U115" s="600">
        <f t="shared" si="22"/>
        <v>10</v>
      </c>
      <c r="V115" s="329">
        <f t="shared" si="23"/>
        <v>9</v>
      </c>
      <c r="W115" s="327">
        <f t="shared" si="23"/>
        <v>31</v>
      </c>
      <c r="X115" s="548">
        <f t="shared" si="17"/>
        <v>40</v>
      </c>
    </row>
    <row r="116" spans="2:24" ht="29.25" customHeight="1">
      <c r="B116" s="374"/>
      <c r="C116" s="342" t="s">
        <v>324</v>
      </c>
      <c r="D116" s="344">
        <v>19</v>
      </c>
      <c r="E116" s="359">
        <v>8</v>
      </c>
      <c r="F116" s="598">
        <f t="shared" si="18"/>
        <v>27</v>
      </c>
      <c r="G116" s="408"/>
      <c r="H116" s="327"/>
      <c r="I116" s="409"/>
      <c r="J116" s="344"/>
      <c r="K116" s="359"/>
      <c r="L116" s="598"/>
      <c r="M116" s="408"/>
      <c r="N116" s="327"/>
      <c r="O116" s="409"/>
      <c r="P116" s="506">
        <f t="shared" si="19"/>
        <v>19</v>
      </c>
      <c r="Q116" s="506">
        <f t="shared" si="20"/>
        <v>8</v>
      </c>
      <c r="R116" s="594">
        <f t="shared" si="21"/>
        <v>27</v>
      </c>
      <c r="S116" s="601"/>
      <c r="T116" s="602"/>
      <c r="U116" s="600"/>
      <c r="V116" s="329">
        <f t="shared" si="23"/>
        <v>19</v>
      </c>
      <c r="W116" s="327">
        <f t="shared" si="23"/>
        <v>8</v>
      </c>
      <c r="X116" s="548">
        <f t="shared" si="17"/>
        <v>27</v>
      </c>
    </row>
    <row r="117" spans="2:24" ht="29.25" customHeight="1">
      <c r="B117" s="374"/>
      <c r="C117" s="342" t="s">
        <v>248</v>
      </c>
      <c r="D117" s="344">
        <v>17</v>
      </c>
      <c r="E117" s="359">
        <v>19</v>
      </c>
      <c r="F117" s="598">
        <f t="shared" si="18"/>
        <v>36</v>
      </c>
      <c r="G117" s="408"/>
      <c r="H117" s="327"/>
      <c r="I117" s="409"/>
      <c r="J117" s="344"/>
      <c r="K117" s="359"/>
      <c r="L117" s="598"/>
      <c r="M117" s="408"/>
      <c r="N117" s="327"/>
      <c r="O117" s="409"/>
      <c r="P117" s="506">
        <f t="shared" si="19"/>
        <v>17</v>
      </c>
      <c r="Q117" s="506">
        <f t="shared" si="20"/>
        <v>19</v>
      </c>
      <c r="R117" s="594">
        <f t="shared" si="21"/>
        <v>36</v>
      </c>
      <c r="S117" s="601"/>
      <c r="T117" s="602"/>
      <c r="U117" s="600"/>
      <c r="V117" s="329">
        <f t="shared" si="23"/>
        <v>17</v>
      </c>
      <c r="W117" s="327">
        <f t="shared" si="23"/>
        <v>19</v>
      </c>
      <c r="X117" s="548">
        <f t="shared" si="17"/>
        <v>36</v>
      </c>
    </row>
    <row r="118" spans="2:24" ht="29.25" customHeight="1">
      <c r="B118" s="374"/>
      <c r="C118" s="342" t="s">
        <v>348</v>
      </c>
      <c r="D118" s="344">
        <v>15</v>
      </c>
      <c r="E118" s="359">
        <v>15</v>
      </c>
      <c r="F118" s="598">
        <f t="shared" si="18"/>
        <v>30</v>
      </c>
      <c r="G118" s="408"/>
      <c r="H118" s="327"/>
      <c r="I118" s="409"/>
      <c r="J118" s="344"/>
      <c r="K118" s="359"/>
      <c r="L118" s="598"/>
      <c r="M118" s="408"/>
      <c r="N118" s="327"/>
      <c r="O118" s="409"/>
      <c r="P118" s="506">
        <f t="shared" si="19"/>
        <v>15</v>
      </c>
      <c r="Q118" s="506">
        <f t="shared" si="20"/>
        <v>15</v>
      </c>
      <c r="R118" s="594">
        <f t="shared" si="21"/>
        <v>30</v>
      </c>
      <c r="S118" s="601"/>
      <c r="T118" s="602"/>
      <c r="U118" s="600"/>
      <c r="V118" s="329">
        <f t="shared" si="23"/>
        <v>15</v>
      </c>
      <c r="W118" s="327">
        <f t="shared" si="23"/>
        <v>15</v>
      </c>
      <c r="X118" s="548">
        <f t="shared" si="17"/>
        <v>30</v>
      </c>
    </row>
    <row r="119" spans="2:24" ht="29.25" customHeight="1">
      <c r="B119" s="374"/>
      <c r="C119" s="342" t="s">
        <v>349</v>
      </c>
      <c r="D119" s="344">
        <v>3</v>
      </c>
      <c r="E119" s="359">
        <v>8</v>
      </c>
      <c r="F119" s="598">
        <f t="shared" si="18"/>
        <v>11</v>
      </c>
      <c r="G119" s="408"/>
      <c r="H119" s="327"/>
      <c r="I119" s="409"/>
      <c r="J119" s="344"/>
      <c r="K119" s="359"/>
      <c r="L119" s="598"/>
      <c r="M119" s="408"/>
      <c r="N119" s="327"/>
      <c r="O119" s="409"/>
      <c r="P119" s="506">
        <f t="shared" si="19"/>
        <v>3</v>
      </c>
      <c r="Q119" s="506">
        <f t="shared" si="20"/>
        <v>8</v>
      </c>
      <c r="R119" s="594">
        <f t="shared" si="21"/>
        <v>11</v>
      </c>
      <c r="S119" s="601"/>
      <c r="T119" s="602"/>
      <c r="U119" s="600"/>
      <c r="V119" s="329">
        <f t="shared" si="23"/>
        <v>3</v>
      </c>
      <c r="W119" s="327">
        <f t="shared" si="23"/>
        <v>8</v>
      </c>
      <c r="X119" s="548">
        <f t="shared" si="17"/>
        <v>11</v>
      </c>
    </row>
    <row r="120" spans="2:24" ht="29.25" customHeight="1">
      <c r="B120" s="374" t="s">
        <v>154</v>
      </c>
      <c r="C120" s="342" t="s">
        <v>325</v>
      </c>
      <c r="D120" s="344">
        <v>13</v>
      </c>
      <c r="E120" s="359">
        <v>22</v>
      </c>
      <c r="F120" s="598">
        <f t="shared" si="18"/>
        <v>35</v>
      </c>
      <c r="G120" s="408"/>
      <c r="H120" s="327"/>
      <c r="I120" s="409"/>
      <c r="J120" s="344"/>
      <c r="K120" s="359"/>
      <c r="L120" s="598"/>
      <c r="M120" s="408"/>
      <c r="N120" s="327"/>
      <c r="O120" s="409"/>
      <c r="P120" s="506">
        <f t="shared" si="19"/>
        <v>13</v>
      </c>
      <c r="Q120" s="506">
        <f t="shared" si="20"/>
        <v>22</v>
      </c>
      <c r="R120" s="594">
        <f t="shared" si="21"/>
        <v>35</v>
      </c>
      <c r="S120" s="601"/>
      <c r="T120" s="602"/>
      <c r="U120" s="600"/>
      <c r="V120" s="329">
        <f t="shared" si="23"/>
        <v>13</v>
      </c>
      <c r="W120" s="327">
        <f t="shared" si="23"/>
        <v>22</v>
      </c>
      <c r="X120" s="548">
        <f t="shared" si="17"/>
        <v>35</v>
      </c>
    </row>
    <row r="121" spans="2:24" ht="29.25" customHeight="1">
      <c r="B121" s="374"/>
      <c r="C121" s="342" t="s">
        <v>350</v>
      </c>
      <c r="D121" s="344">
        <v>14</v>
      </c>
      <c r="E121" s="359">
        <v>26</v>
      </c>
      <c r="F121" s="598">
        <f t="shared" si="18"/>
        <v>40</v>
      </c>
      <c r="G121" s="408"/>
      <c r="H121" s="327"/>
      <c r="I121" s="409"/>
      <c r="J121" s="344"/>
      <c r="K121" s="359"/>
      <c r="L121" s="598"/>
      <c r="M121" s="408"/>
      <c r="N121" s="327"/>
      <c r="O121" s="409"/>
      <c r="P121" s="506">
        <f t="shared" si="19"/>
        <v>14</v>
      </c>
      <c r="Q121" s="506">
        <f t="shared" si="20"/>
        <v>26</v>
      </c>
      <c r="R121" s="594">
        <f t="shared" si="21"/>
        <v>40</v>
      </c>
      <c r="S121" s="601"/>
      <c r="T121" s="602"/>
      <c r="U121" s="600"/>
      <c r="V121" s="329">
        <f t="shared" si="23"/>
        <v>14</v>
      </c>
      <c r="W121" s="327">
        <f t="shared" si="23"/>
        <v>26</v>
      </c>
      <c r="X121" s="548">
        <f t="shared" si="17"/>
        <v>40</v>
      </c>
    </row>
    <row r="122" spans="2:24" ht="29.25" customHeight="1">
      <c r="B122" s="339"/>
      <c r="C122" s="342" t="s">
        <v>376</v>
      </c>
      <c r="D122" s="344"/>
      <c r="E122" s="359"/>
      <c r="F122" s="598"/>
      <c r="G122" s="408"/>
      <c r="H122" s="327"/>
      <c r="I122" s="409"/>
      <c r="J122" s="344"/>
      <c r="K122" s="359"/>
      <c r="L122" s="598"/>
      <c r="M122" s="408"/>
      <c r="N122" s="327"/>
      <c r="O122" s="409"/>
      <c r="P122" s="506"/>
      <c r="Q122" s="506"/>
      <c r="R122" s="594"/>
      <c r="S122" s="601"/>
      <c r="T122" s="602"/>
      <c r="U122" s="600"/>
      <c r="V122" s="329"/>
      <c r="W122" s="327"/>
      <c r="X122" s="548"/>
    </row>
    <row r="123" spans="2:24" ht="29.25" customHeight="1">
      <c r="B123" s="339"/>
      <c r="C123" s="342" t="s">
        <v>251</v>
      </c>
      <c r="D123" s="344"/>
      <c r="E123" s="359"/>
      <c r="F123" s="598"/>
      <c r="G123" s="408"/>
      <c r="H123" s="327"/>
      <c r="I123" s="409"/>
      <c r="J123" s="344">
        <v>41</v>
      </c>
      <c r="K123" s="359">
        <v>11</v>
      </c>
      <c r="L123" s="598">
        <f>J123+K123</f>
        <v>52</v>
      </c>
      <c r="M123" s="408"/>
      <c r="N123" s="327"/>
      <c r="O123" s="409"/>
      <c r="P123" s="506">
        <f t="shared" si="19"/>
        <v>41</v>
      </c>
      <c r="Q123" s="506">
        <f t="shared" si="20"/>
        <v>11</v>
      </c>
      <c r="R123" s="594">
        <f t="shared" si="21"/>
        <v>52</v>
      </c>
      <c r="S123" s="601"/>
      <c r="T123" s="602"/>
      <c r="U123" s="600"/>
      <c r="V123" s="329">
        <f t="shared" si="23"/>
        <v>41</v>
      </c>
      <c r="W123" s="327">
        <f t="shared" si="23"/>
        <v>11</v>
      </c>
      <c r="X123" s="548">
        <f t="shared" si="17"/>
        <v>52</v>
      </c>
    </row>
    <row r="124" spans="2:24" ht="29.25" customHeight="1" thickBot="1">
      <c r="B124" s="339"/>
      <c r="C124" s="343" t="s">
        <v>244</v>
      </c>
      <c r="D124" s="605"/>
      <c r="E124" s="606"/>
      <c r="F124" s="607"/>
      <c r="G124" s="408"/>
      <c r="H124" s="327"/>
      <c r="I124" s="509"/>
      <c r="J124" s="605">
        <v>24</v>
      </c>
      <c r="K124" s="606">
        <v>46</v>
      </c>
      <c r="L124" s="607">
        <f>J124+K124</f>
        <v>70</v>
      </c>
      <c r="M124" s="408"/>
      <c r="N124" s="327"/>
      <c r="O124" s="509"/>
      <c r="P124" s="506">
        <f t="shared" si="19"/>
        <v>24</v>
      </c>
      <c r="Q124" s="506">
        <f t="shared" si="20"/>
        <v>46</v>
      </c>
      <c r="R124" s="594">
        <f t="shared" si="21"/>
        <v>70</v>
      </c>
      <c r="S124" s="608"/>
      <c r="T124" s="609"/>
      <c r="U124" s="610"/>
      <c r="V124" s="510">
        <f t="shared" si="23"/>
        <v>24</v>
      </c>
      <c r="W124" s="511">
        <f t="shared" si="23"/>
        <v>46</v>
      </c>
      <c r="X124" s="611">
        <f t="shared" si="17"/>
        <v>70</v>
      </c>
    </row>
    <row r="125" spans="2:25" ht="29.25" customHeight="1" thickBot="1">
      <c r="B125" s="340"/>
      <c r="C125" s="317" t="s">
        <v>21</v>
      </c>
      <c r="D125" s="612">
        <f>SUM(D100:D124)</f>
        <v>930</v>
      </c>
      <c r="E125" s="612">
        <f aca="true" t="shared" si="24" ref="E125:X125">SUM(E100:E124)</f>
        <v>1027</v>
      </c>
      <c r="F125" s="612">
        <f t="shared" si="24"/>
        <v>1957</v>
      </c>
      <c r="G125" s="319">
        <f t="shared" si="24"/>
        <v>0</v>
      </c>
      <c r="H125" s="319">
        <f t="shared" si="24"/>
        <v>0</v>
      </c>
      <c r="I125" s="319">
        <f t="shared" si="24"/>
        <v>0</v>
      </c>
      <c r="J125" s="612">
        <f t="shared" si="24"/>
        <v>82</v>
      </c>
      <c r="K125" s="612">
        <f t="shared" si="24"/>
        <v>120</v>
      </c>
      <c r="L125" s="612">
        <f t="shared" si="24"/>
        <v>202</v>
      </c>
      <c r="M125" s="319">
        <f t="shared" si="24"/>
        <v>3</v>
      </c>
      <c r="N125" s="319">
        <f t="shared" si="24"/>
        <v>89</v>
      </c>
      <c r="O125" s="319">
        <f t="shared" si="24"/>
        <v>92</v>
      </c>
      <c r="P125" s="319">
        <f t="shared" si="24"/>
        <v>1015</v>
      </c>
      <c r="Q125" s="319">
        <f t="shared" si="24"/>
        <v>1236</v>
      </c>
      <c r="R125" s="319">
        <f t="shared" si="24"/>
        <v>2251</v>
      </c>
      <c r="S125" s="612">
        <f t="shared" si="24"/>
        <v>114</v>
      </c>
      <c r="T125" s="612">
        <f t="shared" si="24"/>
        <v>243</v>
      </c>
      <c r="U125" s="612">
        <f t="shared" si="24"/>
        <v>357</v>
      </c>
      <c r="V125" s="612">
        <f t="shared" si="24"/>
        <v>1129</v>
      </c>
      <c r="W125" s="612">
        <f t="shared" si="24"/>
        <v>1479</v>
      </c>
      <c r="X125" s="613">
        <f t="shared" si="24"/>
        <v>2608</v>
      </c>
      <c r="Y125" s="153"/>
    </row>
    <row r="126" spans="2:25" ht="29.25" customHeight="1">
      <c r="B126" s="303"/>
      <c r="C126" s="306"/>
      <c r="D126" s="305"/>
      <c r="E126" s="305"/>
      <c r="F126" s="305"/>
      <c r="G126" s="307"/>
      <c r="H126" s="307"/>
      <c r="I126" s="307"/>
      <c r="J126" s="304"/>
      <c r="K126" s="304"/>
      <c r="L126" s="304"/>
      <c r="M126" s="304"/>
      <c r="N126" s="304"/>
      <c r="O126" s="304"/>
      <c r="P126" s="305"/>
      <c r="Q126" s="305"/>
      <c r="R126" s="305"/>
      <c r="S126" s="304"/>
      <c r="T126" s="304"/>
      <c r="U126" s="304"/>
      <c r="V126" s="304"/>
      <c r="W126" s="304"/>
      <c r="X126" s="304"/>
      <c r="Y126" s="153"/>
    </row>
    <row r="127" spans="2:25" ht="30" customHeight="1">
      <c r="B127" s="855" t="s">
        <v>11</v>
      </c>
      <c r="C127" s="855"/>
      <c r="D127" s="855"/>
      <c r="E127" s="855"/>
      <c r="F127" s="855"/>
      <c r="G127" s="855"/>
      <c r="H127" s="855"/>
      <c r="I127" s="855"/>
      <c r="J127" s="855"/>
      <c r="K127" s="855"/>
      <c r="L127" s="855"/>
      <c r="M127" s="855"/>
      <c r="N127" s="855"/>
      <c r="O127" s="855"/>
      <c r="P127" s="855"/>
      <c r="Q127" s="855"/>
      <c r="R127" s="855"/>
      <c r="S127" s="855"/>
      <c r="T127" s="855"/>
      <c r="U127" s="855"/>
      <c r="V127" s="855"/>
      <c r="W127" s="855"/>
      <c r="X127" s="855"/>
      <c r="Y127" s="153"/>
    </row>
    <row r="128" spans="2:25" ht="30" customHeight="1">
      <c r="B128" s="855" t="s">
        <v>0</v>
      </c>
      <c r="C128" s="855"/>
      <c r="D128" s="855"/>
      <c r="E128" s="855"/>
      <c r="F128" s="855"/>
      <c r="G128" s="855"/>
      <c r="H128" s="855"/>
      <c r="I128" s="855"/>
      <c r="J128" s="855"/>
      <c r="K128" s="855"/>
      <c r="L128" s="855"/>
      <c r="M128" s="855"/>
      <c r="N128" s="855"/>
      <c r="O128" s="855"/>
      <c r="P128" s="855"/>
      <c r="Q128" s="855"/>
      <c r="R128" s="855"/>
      <c r="S128" s="855"/>
      <c r="T128" s="855"/>
      <c r="U128" s="855"/>
      <c r="V128" s="855"/>
      <c r="W128" s="855"/>
      <c r="X128" s="855"/>
      <c r="Y128" s="153"/>
    </row>
    <row r="129" spans="2:25" ht="30" customHeight="1" thickBot="1">
      <c r="B129" s="853" t="s">
        <v>337</v>
      </c>
      <c r="C129" s="853"/>
      <c r="D129" s="853"/>
      <c r="E129" s="853"/>
      <c r="F129" s="853"/>
      <c r="G129" s="853"/>
      <c r="H129" s="853"/>
      <c r="I129" s="853"/>
      <c r="J129" s="853"/>
      <c r="K129" s="853"/>
      <c r="L129" s="853"/>
      <c r="M129" s="853"/>
      <c r="N129" s="853"/>
      <c r="O129" s="853"/>
      <c r="P129" s="853"/>
      <c r="Q129" s="853"/>
      <c r="R129" s="853"/>
      <c r="S129" s="853"/>
      <c r="T129" s="853"/>
      <c r="U129" s="853"/>
      <c r="V129" s="853"/>
      <c r="W129" s="853"/>
      <c r="X129" s="853"/>
      <c r="Y129" s="153"/>
    </row>
    <row r="130" spans="2:25" ht="30" customHeight="1" thickBot="1">
      <c r="B130" s="856" t="s">
        <v>17</v>
      </c>
      <c r="C130" s="857"/>
      <c r="D130" s="837" t="s">
        <v>19</v>
      </c>
      <c r="E130" s="838"/>
      <c r="F130" s="838"/>
      <c r="G130" s="838"/>
      <c r="H130" s="838"/>
      <c r="I130" s="838"/>
      <c r="J130" s="838"/>
      <c r="K130" s="838"/>
      <c r="L130" s="838"/>
      <c r="M130" s="838"/>
      <c r="N130" s="838"/>
      <c r="O130" s="838"/>
      <c r="P130" s="838"/>
      <c r="Q130" s="838"/>
      <c r="R130" s="839"/>
      <c r="S130" s="848" t="s">
        <v>20</v>
      </c>
      <c r="T130" s="840"/>
      <c r="U130" s="841"/>
      <c r="V130" s="845" t="s">
        <v>23</v>
      </c>
      <c r="W130" s="846"/>
      <c r="X130" s="847"/>
      <c r="Y130" s="153"/>
    </row>
    <row r="131" spans="2:25" ht="30" customHeight="1" thickBot="1">
      <c r="B131" s="360" t="s">
        <v>18</v>
      </c>
      <c r="C131" s="361"/>
      <c r="D131" s="837" t="s">
        <v>29</v>
      </c>
      <c r="E131" s="838"/>
      <c r="F131" s="839"/>
      <c r="G131" s="837" t="s">
        <v>28</v>
      </c>
      <c r="H131" s="838"/>
      <c r="I131" s="849"/>
      <c r="J131" s="837" t="s">
        <v>243</v>
      </c>
      <c r="K131" s="838"/>
      <c r="L131" s="849"/>
      <c r="M131" s="837" t="s">
        <v>242</v>
      </c>
      <c r="N131" s="838"/>
      <c r="O131" s="849"/>
      <c r="P131" s="837" t="s">
        <v>21</v>
      </c>
      <c r="Q131" s="838"/>
      <c r="R131" s="839"/>
      <c r="S131" s="842"/>
      <c r="T131" s="843"/>
      <c r="U131" s="844"/>
      <c r="V131" s="850" t="s">
        <v>21</v>
      </c>
      <c r="W131" s="851"/>
      <c r="X131" s="852"/>
      <c r="Y131" s="153"/>
    </row>
    <row r="132" spans="2:25" ht="30" customHeight="1" thickBot="1">
      <c r="B132" s="362"/>
      <c r="C132" s="475" t="s">
        <v>22</v>
      </c>
      <c r="D132" s="474" t="s">
        <v>5</v>
      </c>
      <c r="E132" s="363" t="s">
        <v>6</v>
      </c>
      <c r="F132" s="364" t="s">
        <v>7</v>
      </c>
      <c r="G132" s="471" t="s">
        <v>5</v>
      </c>
      <c r="H132" s="370" t="s">
        <v>6</v>
      </c>
      <c r="I132" s="364" t="s">
        <v>7</v>
      </c>
      <c r="J132" s="472" t="s">
        <v>5</v>
      </c>
      <c r="K132" s="371" t="s">
        <v>6</v>
      </c>
      <c r="L132" s="473" t="s">
        <v>7</v>
      </c>
      <c r="M132" s="471" t="s">
        <v>5</v>
      </c>
      <c r="N132" s="370" t="s">
        <v>6</v>
      </c>
      <c r="O132" s="364" t="s">
        <v>7</v>
      </c>
      <c r="P132" s="475" t="s">
        <v>5</v>
      </c>
      <c r="Q132" s="363" t="s">
        <v>6</v>
      </c>
      <c r="R132" s="364" t="s">
        <v>7</v>
      </c>
      <c r="S132" s="475" t="s">
        <v>5</v>
      </c>
      <c r="T132" s="363" t="s">
        <v>6</v>
      </c>
      <c r="U132" s="364" t="s">
        <v>7</v>
      </c>
      <c r="V132" s="474" t="s">
        <v>5</v>
      </c>
      <c r="W132" s="363" t="s">
        <v>6</v>
      </c>
      <c r="X132" s="373" t="s">
        <v>7</v>
      </c>
      <c r="Y132" s="153"/>
    </row>
    <row r="133" spans="2:25" ht="29.25" customHeight="1">
      <c r="B133" s="309"/>
      <c r="C133" s="348" t="s">
        <v>189</v>
      </c>
      <c r="D133" s="512">
        <v>5</v>
      </c>
      <c r="E133" s="513">
        <v>2</v>
      </c>
      <c r="F133" s="514">
        <f>SUM(D133:E133)</f>
        <v>7</v>
      </c>
      <c r="G133" s="492"/>
      <c r="H133" s="493"/>
      <c r="I133" s="494"/>
      <c r="J133" s="508"/>
      <c r="K133" s="493"/>
      <c r="L133" s="494"/>
      <c r="M133" s="508"/>
      <c r="N133" s="493"/>
      <c r="O133" s="494"/>
      <c r="P133" s="515">
        <f>+D133+G133+J133+M133</f>
        <v>5</v>
      </c>
      <c r="Q133" s="516">
        <f>+E133+H133+K133+N133</f>
        <v>2</v>
      </c>
      <c r="R133" s="507">
        <f>+P133+Q133</f>
        <v>7</v>
      </c>
      <c r="S133" s="517">
        <v>3</v>
      </c>
      <c r="T133" s="518">
        <v>9</v>
      </c>
      <c r="U133" s="494">
        <f>SUM(S133:T133)</f>
        <v>12</v>
      </c>
      <c r="V133" s="519">
        <f>+P133+S133</f>
        <v>8</v>
      </c>
      <c r="W133" s="520">
        <f aca="true" t="shared" si="25" ref="W133:W164">+Q133+T133</f>
        <v>11</v>
      </c>
      <c r="X133" s="494">
        <f aca="true" t="shared" si="26" ref="X133:X164">SUM(V133:W133)</f>
        <v>19</v>
      </c>
      <c r="Y133" s="153"/>
    </row>
    <row r="134" spans="2:26" s="153" customFormat="1" ht="29.25" customHeight="1">
      <c r="B134" s="309"/>
      <c r="C134" s="349" t="s">
        <v>197</v>
      </c>
      <c r="D134" s="627"/>
      <c r="E134" s="628"/>
      <c r="F134" s="514"/>
      <c r="G134" s="344"/>
      <c r="H134" s="359"/>
      <c r="I134" s="494"/>
      <c r="J134" s="408"/>
      <c r="K134" s="359"/>
      <c r="L134" s="494"/>
      <c r="M134" s="408"/>
      <c r="N134" s="359"/>
      <c r="O134" s="494"/>
      <c r="P134" s="515"/>
      <c r="Q134" s="516"/>
      <c r="R134" s="507"/>
      <c r="S134" s="517">
        <v>1</v>
      </c>
      <c r="T134" s="518">
        <v>1</v>
      </c>
      <c r="U134" s="494">
        <f aca="true" t="shared" si="27" ref="U134:U164">SUM(S134:T134)</f>
        <v>2</v>
      </c>
      <c r="V134" s="519">
        <f aca="true" t="shared" si="28" ref="V134:V164">+P134+S134</f>
        <v>1</v>
      </c>
      <c r="W134" s="520">
        <f t="shared" si="25"/>
        <v>1</v>
      </c>
      <c r="X134" s="494">
        <f t="shared" si="26"/>
        <v>2</v>
      </c>
      <c r="Z134"/>
    </row>
    <row r="135" spans="2:24" s="153" customFormat="1" ht="29.25" customHeight="1">
      <c r="B135" s="309"/>
      <c r="C135" s="349" t="s">
        <v>188</v>
      </c>
      <c r="D135" s="517">
        <v>1</v>
      </c>
      <c r="E135" s="521">
        <v>1</v>
      </c>
      <c r="F135" s="514">
        <f aca="true" t="shared" si="29" ref="F135:F162">SUM(D135:E135)</f>
        <v>2</v>
      </c>
      <c r="G135" s="344"/>
      <c r="H135" s="359"/>
      <c r="I135" s="494"/>
      <c r="J135" s="408"/>
      <c r="K135" s="359"/>
      <c r="L135" s="494"/>
      <c r="M135" s="408"/>
      <c r="N135" s="359"/>
      <c r="O135" s="494"/>
      <c r="P135" s="515">
        <f aca="true" t="shared" si="30" ref="P135:Q162">+D135+G135+J135+M135</f>
        <v>1</v>
      </c>
      <c r="Q135" s="516">
        <f t="shared" si="30"/>
        <v>1</v>
      </c>
      <c r="R135" s="507">
        <f aca="true" t="shared" si="31" ref="R135:R162">+P135+Q135</f>
        <v>2</v>
      </c>
      <c r="S135" s="517">
        <v>3</v>
      </c>
      <c r="T135" s="518">
        <v>5</v>
      </c>
      <c r="U135" s="494">
        <f t="shared" si="27"/>
        <v>8</v>
      </c>
      <c r="V135" s="519">
        <f t="shared" si="28"/>
        <v>4</v>
      </c>
      <c r="W135" s="520">
        <f t="shared" si="25"/>
        <v>6</v>
      </c>
      <c r="X135" s="494">
        <f t="shared" si="26"/>
        <v>10</v>
      </c>
    </row>
    <row r="136" spans="2:24" s="153" customFormat="1" ht="29.25" customHeight="1">
      <c r="B136" s="309"/>
      <c r="C136" s="349" t="s">
        <v>196</v>
      </c>
      <c r="D136" s="627"/>
      <c r="E136" s="628"/>
      <c r="F136" s="514"/>
      <c r="G136" s="344"/>
      <c r="H136" s="359"/>
      <c r="I136" s="494"/>
      <c r="J136" s="408"/>
      <c r="K136" s="359"/>
      <c r="L136" s="494"/>
      <c r="M136" s="408"/>
      <c r="N136" s="359"/>
      <c r="O136" s="494"/>
      <c r="P136" s="515"/>
      <c r="Q136" s="516"/>
      <c r="R136" s="507"/>
      <c r="S136" s="517">
        <v>2</v>
      </c>
      <c r="T136" s="518">
        <v>7</v>
      </c>
      <c r="U136" s="494">
        <f t="shared" si="27"/>
        <v>9</v>
      </c>
      <c r="V136" s="519">
        <f t="shared" si="28"/>
        <v>2</v>
      </c>
      <c r="W136" s="520">
        <f t="shared" si="25"/>
        <v>7</v>
      </c>
      <c r="X136" s="494">
        <f t="shared" si="26"/>
        <v>9</v>
      </c>
    </row>
    <row r="137" spans="2:24" s="153" customFormat="1" ht="29.25" customHeight="1">
      <c r="B137" s="347"/>
      <c r="C137" s="349" t="s">
        <v>190</v>
      </c>
      <c r="D137" s="517">
        <v>6</v>
      </c>
      <c r="E137" s="521"/>
      <c r="F137" s="514">
        <f t="shared" si="29"/>
        <v>6</v>
      </c>
      <c r="G137" s="344"/>
      <c r="H137" s="359"/>
      <c r="I137" s="494"/>
      <c r="J137" s="408"/>
      <c r="K137" s="359"/>
      <c r="L137" s="494"/>
      <c r="M137" s="408"/>
      <c r="N137" s="359"/>
      <c r="O137" s="494"/>
      <c r="P137" s="515">
        <f t="shared" si="30"/>
        <v>6</v>
      </c>
      <c r="Q137" s="516"/>
      <c r="R137" s="507">
        <f t="shared" si="31"/>
        <v>6</v>
      </c>
      <c r="S137" s="517">
        <v>10</v>
      </c>
      <c r="T137" s="518">
        <v>18</v>
      </c>
      <c r="U137" s="494">
        <f t="shared" si="27"/>
        <v>28</v>
      </c>
      <c r="V137" s="519">
        <f t="shared" si="28"/>
        <v>16</v>
      </c>
      <c r="W137" s="520">
        <f t="shared" si="25"/>
        <v>18</v>
      </c>
      <c r="X137" s="494">
        <f t="shared" si="26"/>
        <v>34</v>
      </c>
    </row>
    <row r="138" spans="2:24" s="153" customFormat="1" ht="29.25" customHeight="1">
      <c r="B138" s="347"/>
      <c r="C138" s="349" t="s">
        <v>198</v>
      </c>
      <c r="D138" s="517">
        <v>5</v>
      </c>
      <c r="E138" s="521">
        <v>2</v>
      </c>
      <c r="F138" s="514">
        <f t="shared" si="29"/>
        <v>7</v>
      </c>
      <c r="G138" s="344"/>
      <c r="H138" s="359"/>
      <c r="I138" s="494"/>
      <c r="J138" s="408"/>
      <c r="K138" s="359"/>
      <c r="L138" s="494"/>
      <c r="M138" s="408"/>
      <c r="N138" s="359"/>
      <c r="O138" s="494"/>
      <c r="P138" s="515">
        <f t="shared" si="30"/>
        <v>5</v>
      </c>
      <c r="Q138" s="516">
        <f t="shared" si="30"/>
        <v>2</v>
      </c>
      <c r="R138" s="507">
        <f t="shared" si="31"/>
        <v>7</v>
      </c>
      <c r="S138" s="576"/>
      <c r="T138" s="629"/>
      <c r="U138" s="494"/>
      <c r="V138" s="519">
        <f t="shared" si="28"/>
        <v>5</v>
      </c>
      <c r="W138" s="520">
        <f t="shared" si="25"/>
        <v>2</v>
      </c>
      <c r="X138" s="494">
        <f t="shared" si="26"/>
        <v>7</v>
      </c>
    </row>
    <row r="139" spans="2:25" s="153" customFormat="1" ht="29.25" customHeight="1">
      <c r="B139" s="311"/>
      <c r="C139" s="349" t="s">
        <v>193</v>
      </c>
      <c r="D139" s="517">
        <v>2</v>
      </c>
      <c r="E139" s="521">
        <v>3</v>
      </c>
      <c r="F139" s="514">
        <f t="shared" si="29"/>
        <v>5</v>
      </c>
      <c r="G139" s="344"/>
      <c r="H139" s="359"/>
      <c r="I139" s="494"/>
      <c r="J139" s="408"/>
      <c r="K139" s="359"/>
      <c r="L139" s="494"/>
      <c r="M139" s="408"/>
      <c r="N139" s="359"/>
      <c r="O139" s="494"/>
      <c r="P139" s="515">
        <f t="shared" si="30"/>
        <v>2</v>
      </c>
      <c r="Q139" s="516">
        <f t="shared" si="30"/>
        <v>3</v>
      </c>
      <c r="R139" s="507">
        <f t="shared" si="31"/>
        <v>5</v>
      </c>
      <c r="S139" s="517">
        <v>1</v>
      </c>
      <c r="T139" s="518">
        <v>2</v>
      </c>
      <c r="U139" s="494">
        <f t="shared" si="27"/>
        <v>3</v>
      </c>
      <c r="V139" s="519">
        <f t="shared" si="28"/>
        <v>3</v>
      </c>
      <c r="W139" s="520">
        <f t="shared" si="25"/>
        <v>5</v>
      </c>
      <c r="X139" s="494">
        <f t="shared" si="26"/>
        <v>8</v>
      </c>
      <c r="Y139"/>
    </row>
    <row r="140" spans="2:24" s="153" customFormat="1" ht="29.25" customHeight="1">
      <c r="B140" s="311" t="s">
        <v>195</v>
      </c>
      <c r="C140" s="349" t="s">
        <v>191</v>
      </c>
      <c r="D140" s="517">
        <v>7</v>
      </c>
      <c r="E140" s="521">
        <v>2</v>
      </c>
      <c r="F140" s="514">
        <f t="shared" si="29"/>
        <v>9</v>
      </c>
      <c r="G140" s="344"/>
      <c r="H140" s="359"/>
      <c r="I140" s="494"/>
      <c r="J140" s="408"/>
      <c r="K140" s="359"/>
      <c r="L140" s="494"/>
      <c r="M140" s="408"/>
      <c r="N140" s="359"/>
      <c r="O140" s="494"/>
      <c r="P140" s="515">
        <f t="shared" si="30"/>
        <v>7</v>
      </c>
      <c r="Q140" s="516">
        <f t="shared" si="30"/>
        <v>2</v>
      </c>
      <c r="R140" s="507">
        <f t="shared" si="31"/>
        <v>9</v>
      </c>
      <c r="S140" s="517">
        <v>10</v>
      </c>
      <c r="T140" s="518">
        <v>4</v>
      </c>
      <c r="U140" s="494">
        <f t="shared" si="27"/>
        <v>14</v>
      </c>
      <c r="V140" s="519">
        <f t="shared" si="28"/>
        <v>17</v>
      </c>
      <c r="W140" s="520">
        <f t="shared" si="25"/>
        <v>6</v>
      </c>
      <c r="X140" s="494">
        <f t="shared" si="26"/>
        <v>23</v>
      </c>
    </row>
    <row r="141" spans="2:25" s="153" customFormat="1" ht="29.25" customHeight="1">
      <c r="B141" s="311"/>
      <c r="C141" s="349" t="s">
        <v>192</v>
      </c>
      <c r="D141" s="517">
        <v>5</v>
      </c>
      <c r="E141" s="521">
        <v>1</v>
      </c>
      <c r="F141" s="514">
        <f t="shared" si="29"/>
        <v>6</v>
      </c>
      <c r="G141" s="344"/>
      <c r="H141" s="359"/>
      <c r="I141" s="494"/>
      <c r="J141" s="408"/>
      <c r="K141" s="359"/>
      <c r="L141" s="494"/>
      <c r="M141" s="408"/>
      <c r="N141" s="359"/>
      <c r="O141" s="494"/>
      <c r="P141" s="515">
        <f t="shared" si="30"/>
        <v>5</v>
      </c>
      <c r="Q141" s="516">
        <f t="shared" si="30"/>
        <v>1</v>
      </c>
      <c r="R141" s="507">
        <f t="shared" si="31"/>
        <v>6</v>
      </c>
      <c r="S141" s="517">
        <v>5</v>
      </c>
      <c r="T141" s="518">
        <v>6</v>
      </c>
      <c r="U141" s="494">
        <f t="shared" si="27"/>
        <v>11</v>
      </c>
      <c r="V141" s="519">
        <f t="shared" si="28"/>
        <v>10</v>
      </c>
      <c r="W141" s="520">
        <f t="shared" si="25"/>
        <v>7</v>
      </c>
      <c r="X141" s="494">
        <f t="shared" si="26"/>
        <v>17</v>
      </c>
      <c r="Y141"/>
    </row>
    <row r="142" spans="2:25" ht="29.25" customHeight="1">
      <c r="B142" s="310"/>
      <c r="C142" s="349" t="s">
        <v>310</v>
      </c>
      <c r="D142" s="627"/>
      <c r="E142" s="628"/>
      <c r="F142" s="514"/>
      <c r="G142" s="344"/>
      <c r="H142" s="359"/>
      <c r="I142" s="494"/>
      <c r="J142" s="408"/>
      <c r="K142" s="359"/>
      <c r="L142" s="494"/>
      <c r="M142" s="408"/>
      <c r="N142" s="359"/>
      <c r="O142" s="494"/>
      <c r="P142" s="515"/>
      <c r="Q142" s="516"/>
      <c r="R142" s="507"/>
      <c r="S142" s="576"/>
      <c r="T142" s="629"/>
      <c r="U142" s="494"/>
      <c r="V142" s="519"/>
      <c r="W142" s="520"/>
      <c r="X142" s="494"/>
      <c r="Y142" s="153"/>
    </row>
    <row r="143" spans="2:24" s="153" customFormat="1" ht="29.25" customHeight="1">
      <c r="B143" s="311"/>
      <c r="C143" s="349" t="s">
        <v>194</v>
      </c>
      <c r="D143" s="517">
        <v>5</v>
      </c>
      <c r="E143" s="521">
        <v>4</v>
      </c>
      <c r="F143" s="514">
        <f t="shared" si="29"/>
        <v>9</v>
      </c>
      <c r="G143" s="344"/>
      <c r="H143" s="359"/>
      <c r="I143" s="494"/>
      <c r="J143" s="408"/>
      <c r="K143" s="359"/>
      <c r="L143" s="494"/>
      <c r="M143" s="408"/>
      <c r="N143" s="359"/>
      <c r="O143" s="494"/>
      <c r="P143" s="515">
        <f t="shared" si="30"/>
        <v>5</v>
      </c>
      <c r="Q143" s="516">
        <f t="shared" si="30"/>
        <v>4</v>
      </c>
      <c r="R143" s="507">
        <f t="shared" si="31"/>
        <v>9</v>
      </c>
      <c r="S143" s="517">
        <v>2</v>
      </c>
      <c r="T143" s="518">
        <v>8</v>
      </c>
      <c r="U143" s="494">
        <f t="shared" si="27"/>
        <v>10</v>
      </c>
      <c r="V143" s="519">
        <f t="shared" si="28"/>
        <v>7</v>
      </c>
      <c r="W143" s="520">
        <f t="shared" si="25"/>
        <v>12</v>
      </c>
      <c r="X143" s="494">
        <f t="shared" si="26"/>
        <v>19</v>
      </c>
    </row>
    <row r="144" spans="2:25" ht="29.25" customHeight="1">
      <c r="B144" s="311"/>
      <c r="C144" s="349" t="s">
        <v>311</v>
      </c>
      <c r="D144" s="627"/>
      <c r="E144" s="628"/>
      <c r="F144" s="514"/>
      <c r="G144" s="344"/>
      <c r="H144" s="359"/>
      <c r="I144" s="494"/>
      <c r="J144" s="408"/>
      <c r="K144" s="359"/>
      <c r="L144" s="494"/>
      <c r="M144" s="408"/>
      <c r="N144" s="359"/>
      <c r="O144" s="494"/>
      <c r="P144" s="515"/>
      <c r="Q144" s="516"/>
      <c r="R144" s="507"/>
      <c r="S144" s="517">
        <v>1</v>
      </c>
      <c r="T144" s="518">
        <v>5</v>
      </c>
      <c r="U144" s="494">
        <f t="shared" si="27"/>
        <v>6</v>
      </c>
      <c r="V144" s="519">
        <f t="shared" si="28"/>
        <v>1</v>
      </c>
      <c r="W144" s="520">
        <f t="shared" si="25"/>
        <v>5</v>
      </c>
      <c r="X144" s="494">
        <f t="shared" si="26"/>
        <v>6</v>
      </c>
      <c r="Y144" s="153"/>
    </row>
    <row r="145" spans="2:24" s="153" customFormat="1" ht="29.25" customHeight="1">
      <c r="B145" s="311"/>
      <c r="C145" s="349" t="s">
        <v>202</v>
      </c>
      <c r="D145" s="627"/>
      <c r="E145" s="628"/>
      <c r="F145" s="514"/>
      <c r="G145" s="344"/>
      <c r="H145" s="359"/>
      <c r="I145" s="494"/>
      <c r="J145" s="408"/>
      <c r="K145" s="359"/>
      <c r="L145" s="494"/>
      <c r="M145" s="408"/>
      <c r="N145" s="359"/>
      <c r="O145" s="494"/>
      <c r="P145" s="515"/>
      <c r="Q145" s="516"/>
      <c r="R145" s="507"/>
      <c r="S145" s="408">
        <v>1</v>
      </c>
      <c r="T145" s="518">
        <v>1</v>
      </c>
      <c r="U145" s="494">
        <f t="shared" si="27"/>
        <v>2</v>
      </c>
      <c r="V145" s="519">
        <f t="shared" si="28"/>
        <v>1</v>
      </c>
      <c r="W145" s="520">
        <f t="shared" si="25"/>
        <v>1</v>
      </c>
      <c r="X145" s="494">
        <f t="shared" si="26"/>
        <v>2</v>
      </c>
    </row>
    <row r="146" spans="2:24" s="153" customFormat="1" ht="29.25" customHeight="1">
      <c r="B146" s="311" t="s">
        <v>148</v>
      </c>
      <c r="C146" s="349" t="s">
        <v>204</v>
      </c>
      <c r="D146" s="627"/>
      <c r="E146" s="628"/>
      <c r="F146" s="514"/>
      <c r="G146" s="344"/>
      <c r="H146" s="359"/>
      <c r="I146" s="494"/>
      <c r="J146" s="408"/>
      <c r="K146" s="359"/>
      <c r="L146" s="494"/>
      <c r="M146" s="408"/>
      <c r="N146" s="359"/>
      <c r="O146" s="494"/>
      <c r="P146" s="515"/>
      <c r="Q146" s="516"/>
      <c r="R146" s="507"/>
      <c r="S146" s="517">
        <v>2</v>
      </c>
      <c r="T146" s="518">
        <v>1</v>
      </c>
      <c r="U146" s="494">
        <f t="shared" si="27"/>
        <v>3</v>
      </c>
      <c r="V146" s="519">
        <f t="shared" si="28"/>
        <v>2</v>
      </c>
      <c r="W146" s="520">
        <f t="shared" si="25"/>
        <v>1</v>
      </c>
      <c r="X146" s="494">
        <f t="shared" si="26"/>
        <v>3</v>
      </c>
    </row>
    <row r="147" spans="2:24" s="153" customFormat="1" ht="29.25" customHeight="1">
      <c r="B147" s="311"/>
      <c r="C147" s="349" t="s">
        <v>199</v>
      </c>
      <c r="D147" s="627"/>
      <c r="E147" s="628"/>
      <c r="F147" s="514"/>
      <c r="G147" s="344"/>
      <c r="H147" s="359"/>
      <c r="I147" s="494"/>
      <c r="J147" s="408"/>
      <c r="K147" s="359"/>
      <c r="L147" s="494"/>
      <c r="M147" s="408"/>
      <c r="N147" s="359"/>
      <c r="O147" s="494"/>
      <c r="P147" s="515"/>
      <c r="Q147" s="516"/>
      <c r="R147" s="507"/>
      <c r="S147" s="517">
        <v>3</v>
      </c>
      <c r="T147" s="518">
        <v>6</v>
      </c>
      <c r="U147" s="494">
        <f t="shared" si="27"/>
        <v>9</v>
      </c>
      <c r="V147" s="519">
        <f t="shared" si="28"/>
        <v>3</v>
      </c>
      <c r="W147" s="520">
        <f t="shared" si="25"/>
        <v>6</v>
      </c>
      <c r="X147" s="494">
        <f t="shared" si="26"/>
        <v>9</v>
      </c>
    </row>
    <row r="148" spans="2:24" s="153" customFormat="1" ht="29.25" customHeight="1">
      <c r="B148" s="311"/>
      <c r="C148" s="349" t="s">
        <v>203</v>
      </c>
      <c r="D148" s="627"/>
      <c r="E148" s="628"/>
      <c r="F148" s="514"/>
      <c r="G148" s="344"/>
      <c r="H148" s="359"/>
      <c r="I148" s="494"/>
      <c r="J148" s="408"/>
      <c r="K148" s="359"/>
      <c r="L148" s="494"/>
      <c r="M148" s="408"/>
      <c r="N148" s="359"/>
      <c r="O148" s="494"/>
      <c r="P148" s="515"/>
      <c r="Q148" s="516"/>
      <c r="R148" s="507"/>
      <c r="S148" s="517">
        <v>2</v>
      </c>
      <c r="T148" s="518">
        <v>5</v>
      </c>
      <c r="U148" s="494">
        <f t="shared" si="27"/>
        <v>7</v>
      </c>
      <c r="V148" s="519">
        <f t="shared" si="28"/>
        <v>2</v>
      </c>
      <c r="W148" s="520">
        <f t="shared" si="25"/>
        <v>5</v>
      </c>
      <c r="X148" s="494">
        <f t="shared" si="26"/>
        <v>7</v>
      </c>
    </row>
    <row r="149" spans="2:24" s="153" customFormat="1" ht="29.25" customHeight="1">
      <c r="B149" s="311"/>
      <c r="C149" s="349" t="s">
        <v>201</v>
      </c>
      <c r="D149" s="627"/>
      <c r="E149" s="628"/>
      <c r="F149" s="514"/>
      <c r="G149" s="344"/>
      <c r="H149" s="359"/>
      <c r="I149" s="494"/>
      <c r="J149" s="408"/>
      <c r="K149" s="359"/>
      <c r="L149" s="494"/>
      <c r="M149" s="408"/>
      <c r="N149" s="359"/>
      <c r="O149" s="494"/>
      <c r="P149" s="515"/>
      <c r="Q149" s="516"/>
      <c r="R149" s="507"/>
      <c r="S149" s="517">
        <v>1</v>
      </c>
      <c r="T149" s="518">
        <v>1</v>
      </c>
      <c r="U149" s="494">
        <f t="shared" si="27"/>
        <v>2</v>
      </c>
      <c r="V149" s="519">
        <f t="shared" si="28"/>
        <v>1</v>
      </c>
      <c r="W149" s="520">
        <f t="shared" si="25"/>
        <v>1</v>
      </c>
      <c r="X149" s="494">
        <f t="shared" si="26"/>
        <v>2</v>
      </c>
    </row>
    <row r="150" spans="2:24" s="153" customFormat="1" ht="29.25" customHeight="1">
      <c r="B150" s="311"/>
      <c r="C150" s="349" t="s">
        <v>200</v>
      </c>
      <c r="D150" s="627"/>
      <c r="E150" s="628"/>
      <c r="F150" s="514"/>
      <c r="G150" s="344"/>
      <c r="H150" s="359"/>
      <c r="I150" s="494"/>
      <c r="J150" s="408"/>
      <c r="K150" s="359"/>
      <c r="L150" s="494"/>
      <c r="M150" s="408"/>
      <c r="N150" s="359"/>
      <c r="O150" s="494"/>
      <c r="P150" s="515"/>
      <c r="Q150" s="516"/>
      <c r="R150" s="507"/>
      <c r="S150" s="517">
        <v>1</v>
      </c>
      <c r="T150" s="518">
        <v>5</v>
      </c>
      <c r="U150" s="494">
        <f t="shared" si="27"/>
        <v>6</v>
      </c>
      <c r="V150" s="519">
        <f t="shared" si="28"/>
        <v>1</v>
      </c>
      <c r="W150" s="520">
        <f t="shared" si="25"/>
        <v>5</v>
      </c>
      <c r="X150" s="494">
        <f t="shared" si="26"/>
        <v>6</v>
      </c>
    </row>
    <row r="151" spans="2:24" s="153" customFormat="1" ht="29.25" customHeight="1">
      <c r="B151" s="311"/>
      <c r="C151" s="349" t="s">
        <v>312</v>
      </c>
      <c r="D151" s="627"/>
      <c r="E151" s="628"/>
      <c r="F151" s="514"/>
      <c r="G151" s="344"/>
      <c r="H151" s="359"/>
      <c r="I151" s="494"/>
      <c r="J151" s="408"/>
      <c r="K151" s="359"/>
      <c r="L151" s="494"/>
      <c r="M151" s="408"/>
      <c r="N151" s="359"/>
      <c r="O151" s="494"/>
      <c r="P151" s="515"/>
      <c r="Q151" s="516"/>
      <c r="R151" s="507"/>
      <c r="S151" s="517">
        <v>2</v>
      </c>
      <c r="T151" s="518">
        <v>1</v>
      </c>
      <c r="U151" s="494">
        <f t="shared" si="27"/>
        <v>3</v>
      </c>
      <c r="V151" s="519">
        <f t="shared" si="28"/>
        <v>2</v>
      </c>
      <c r="W151" s="520">
        <f t="shared" si="25"/>
        <v>1</v>
      </c>
      <c r="X151" s="494">
        <f t="shared" si="26"/>
        <v>3</v>
      </c>
    </row>
    <row r="152" spans="2:24" s="153" customFormat="1" ht="29.25" customHeight="1">
      <c r="B152" s="311"/>
      <c r="C152" s="349" t="s">
        <v>313</v>
      </c>
      <c r="D152" s="517">
        <v>1</v>
      </c>
      <c r="E152" s="521">
        <v>5</v>
      </c>
      <c r="F152" s="514">
        <f t="shared" si="29"/>
        <v>6</v>
      </c>
      <c r="G152" s="344"/>
      <c r="H152" s="359"/>
      <c r="I152" s="494"/>
      <c r="J152" s="408"/>
      <c r="K152" s="359"/>
      <c r="L152" s="494"/>
      <c r="M152" s="408"/>
      <c r="N152" s="359"/>
      <c r="O152" s="494"/>
      <c r="P152" s="515">
        <f t="shared" si="30"/>
        <v>1</v>
      </c>
      <c r="Q152" s="516">
        <f t="shared" si="30"/>
        <v>5</v>
      </c>
      <c r="R152" s="507">
        <f t="shared" si="31"/>
        <v>6</v>
      </c>
      <c r="S152" s="517">
        <v>2</v>
      </c>
      <c r="T152" s="359">
        <v>1</v>
      </c>
      <c r="U152" s="494">
        <f t="shared" si="27"/>
        <v>3</v>
      </c>
      <c r="V152" s="519">
        <f t="shared" si="28"/>
        <v>3</v>
      </c>
      <c r="W152" s="520">
        <f t="shared" si="25"/>
        <v>6</v>
      </c>
      <c r="X152" s="494">
        <f t="shared" si="26"/>
        <v>9</v>
      </c>
    </row>
    <row r="153" spans="2:24" s="153" customFormat="1" ht="29.25" customHeight="1">
      <c r="B153" s="311"/>
      <c r="C153" s="349" t="s">
        <v>314</v>
      </c>
      <c r="D153" s="517">
        <v>4</v>
      </c>
      <c r="E153" s="521">
        <v>7</v>
      </c>
      <c r="F153" s="514">
        <f t="shared" si="29"/>
        <v>11</v>
      </c>
      <c r="G153" s="344"/>
      <c r="H153" s="359"/>
      <c r="I153" s="494"/>
      <c r="J153" s="408"/>
      <c r="K153" s="359"/>
      <c r="L153" s="494"/>
      <c r="M153" s="408"/>
      <c r="N153" s="359"/>
      <c r="O153" s="494"/>
      <c r="P153" s="515">
        <f t="shared" si="30"/>
        <v>4</v>
      </c>
      <c r="Q153" s="516">
        <f t="shared" si="30"/>
        <v>7</v>
      </c>
      <c r="R153" s="507">
        <f t="shared" si="31"/>
        <v>11</v>
      </c>
      <c r="S153" s="517">
        <v>3</v>
      </c>
      <c r="T153" s="518">
        <v>8</v>
      </c>
      <c r="U153" s="494">
        <f t="shared" si="27"/>
        <v>11</v>
      </c>
      <c r="V153" s="519">
        <f t="shared" si="28"/>
        <v>7</v>
      </c>
      <c r="W153" s="520">
        <f t="shared" si="25"/>
        <v>15</v>
      </c>
      <c r="X153" s="494">
        <f t="shared" si="26"/>
        <v>22</v>
      </c>
    </row>
    <row r="154" spans="2:24" s="153" customFormat="1" ht="29.25" customHeight="1">
      <c r="B154" s="347"/>
      <c r="C154" s="349" t="s">
        <v>315</v>
      </c>
      <c r="D154" s="517">
        <v>22</v>
      </c>
      <c r="E154" s="521">
        <v>4</v>
      </c>
      <c r="F154" s="514">
        <f t="shared" si="29"/>
        <v>26</v>
      </c>
      <c r="G154" s="344"/>
      <c r="H154" s="359"/>
      <c r="I154" s="494"/>
      <c r="J154" s="408"/>
      <c r="K154" s="359"/>
      <c r="L154" s="494"/>
      <c r="M154" s="408"/>
      <c r="N154" s="359"/>
      <c r="O154" s="494"/>
      <c r="P154" s="515">
        <f t="shared" si="30"/>
        <v>22</v>
      </c>
      <c r="Q154" s="516">
        <f t="shared" si="30"/>
        <v>4</v>
      </c>
      <c r="R154" s="507">
        <f t="shared" si="31"/>
        <v>26</v>
      </c>
      <c r="S154" s="517">
        <v>7</v>
      </c>
      <c r="T154" s="518">
        <v>6</v>
      </c>
      <c r="U154" s="494">
        <f t="shared" si="27"/>
        <v>13</v>
      </c>
      <c r="V154" s="519">
        <f t="shared" si="28"/>
        <v>29</v>
      </c>
      <c r="W154" s="520">
        <f t="shared" si="25"/>
        <v>10</v>
      </c>
      <c r="X154" s="494">
        <f t="shared" si="26"/>
        <v>39</v>
      </c>
    </row>
    <row r="155" spans="2:25" s="153" customFormat="1" ht="29.25" customHeight="1">
      <c r="B155" s="311"/>
      <c r="C155" s="349" t="s">
        <v>316</v>
      </c>
      <c r="D155" s="517">
        <v>3</v>
      </c>
      <c r="E155" s="521">
        <v>3</v>
      </c>
      <c r="F155" s="514">
        <f t="shared" si="29"/>
        <v>6</v>
      </c>
      <c r="G155" s="344"/>
      <c r="H155" s="359"/>
      <c r="I155" s="494"/>
      <c r="J155" s="408"/>
      <c r="K155" s="359"/>
      <c r="L155" s="494"/>
      <c r="M155" s="408"/>
      <c r="N155" s="359"/>
      <c r="O155" s="494"/>
      <c r="P155" s="515">
        <f t="shared" si="30"/>
        <v>3</v>
      </c>
      <c r="Q155" s="516">
        <f t="shared" si="30"/>
        <v>3</v>
      </c>
      <c r="R155" s="507">
        <f t="shared" si="31"/>
        <v>6</v>
      </c>
      <c r="S155" s="517">
        <v>4</v>
      </c>
      <c r="T155" s="518">
        <v>3</v>
      </c>
      <c r="U155" s="494">
        <f t="shared" si="27"/>
        <v>7</v>
      </c>
      <c r="V155" s="519">
        <f t="shared" si="28"/>
        <v>7</v>
      </c>
      <c r="W155" s="520">
        <f t="shared" si="25"/>
        <v>6</v>
      </c>
      <c r="X155" s="494">
        <f t="shared" si="26"/>
        <v>13</v>
      </c>
      <c r="Y155"/>
    </row>
    <row r="156" spans="2:25" s="153" customFormat="1" ht="29.25" customHeight="1">
      <c r="B156" s="311" t="s">
        <v>154</v>
      </c>
      <c r="C156" s="349" t="s">
        <v>317</v>
      </c>
      <c r="D156" s="517">
        <v>2</v>
      </c>
      <c r="E156" s="521">
        <v>12</v>
      </c>
      <c r="F156" s="514">
        <f t="shared" si="29"/>
        <v>14</v>
      </c>
      <c r="G156" s="344"/>
      <c r="H156" s="359"/>
      <c r="I156" s="494"/>
      <c r="J156" s="408"/>
      <c r="K156" s="359"/>
      <c r="L156" s="494"/>
      <c r="M156" s="408"/>
      <c r="N156" s="359"/>
      <c r="O156" s="494"/>
      <c r="P156" s="515">
        <f t="shared" si="30"/>
        <v>2</v>
      </c>
      <c r="Q156" s="516">
        <f t="shared" si="30"/>
        <v>12</v>
      </c>
      <c r="R156" s="507">
        <f t="shared" si="31"/>
        <v>14</v>
      </c>
      <c r="S156" s="517">
        <v>4</v>
      </c>
      <c r="T156" s="518">
        <v>3</v>
      </c>
      <c r="U156" s="494">
        <f t="shared" si="27"/>
        <v>7</v>
      </c>
      <c r="V156" s="519">
        <f t="shared" si="28"/>
        <v>6</v>
      </c>
      <c r="W156" s="520">
        <f t="shared" si="25"/>
        <v>15</v>
      </c>
      <c r="X156" s="494">
        <f t="shared" si="26"/>
        <v>21</v>
      </c>
      <c r="Y156"/>
    </row>
    <row r="157" spans="2:25" s="153" customFormat="1" ht="29.25" customHeight="1">
      <c r="B157" s="311"/>
      <c r="C157" s="349" t="s">
        <v>206</v>
      </c>
      <c r="D157" s="344"/>
      <c r="E157" s="521">
        <v>7</v>
      </c>
      <c r="F157" s="514">
        <f t="shared" si="29"/>
        <v>7</v>
      </c>
      <c r="G157" s="344"/>
      <c r="H157" s="359"/>
      <c r="I157" s="494"/>
      <c r="J157" s="408"/>
      <c r="K157" s="359"/>
      <c r="L157" s="494"/>
      <c r="M157" s="408"/>
      <c r="N157" s="359"/>
      <c r="O157" s="494"/>
      <c r="P157" s="515">
        <f t="shared" si="30"/>
        <v>0</v>
      </c>
      <c r="Q157" s="516">
        <f t="shared" si="30"/>
        <v>7</v>
      </c>
      <c r="R157" s="507">
        <f t="shared" si="31"/>
        <v>7</v>
      </c>
      <c r="S157" s="517">
        <v>1</v>
      </c>
      <c r="T157" s="518">
        <v>2</v>
      </c>
      <c r="U157" s="494">
        <f t="shared" si="27"/>
        <v>3</v>
      </c>
      <c r="V157" s="519">
        <f t="shared" si="28"/>
        <v>1</v>
      </c>
      <c r="W157" s="520">
        <f t="shared" si="25"/>
        <v>9</v>
      </c>
      <c r="X157" s="494">
        <f t="shared" si="26"/>
        <v>10</v>
      </c>
      <c r="Y157"/>
    </row>
    <row r="158" spans="2:24" ht="29.25" customHeight="1">
      <c r="B158" s="310"/>
      <c r="C158" s="349" t="s">
        <v>205</v>
      </c>
      <c r="D158" s="517">
        <v>2</v>
      </c>
      <c r="E158" s="327">
        <v>3</v>
      </c>
      <c r="F158" s="514">
        <f t="shared" si="29"/>
        <v>5</v>
      </c>
      <c r="G158" s="345"/>
      <c r="H158" s="406"/>
      <c r="I158" s="494"/>
      <c r="J158" s="405"/>
      <c r="K158" s="406"/>
      <c r="L158" s="494"/>
      <c r="M158" s="405"/>
      <c r="N158" s="406"/>
      <c r="O158" s="494"/>
      <c r="P158" s="515">
        <f t="shared" si="30"/>
        <v>2</v>
      </c>
      <c r="Q158" s="516">
        <f t="shared" si="30"/>
        <v>3</v>
      </c>
      <c r="R158" s="507">
        <f t="shared" si="31"/>
        <v>5</v>
      </c>
      <c r="S158" s="517">
        <v>4</v>
      </c>
      <c r="T158" s="518">
        <v>3</v>
      </c>
      <c r="U158" s="494">
        <f t="shared" si="27"/>
        <v>7</v>
      </c>
      <c r="V158" s="519">
        <f t="shared" si="28"/>
        <v>6</v>
      </c>
      <c r="W158" s="520">
        <f t="shared" si="25"/>
        <v>6</v>
      </c>
      <c r="X158" s="494">
        <f t="shared" si="26"/>
        <v>12</v>
      </c>
    </row>
    <row r="159" spans="2:24" ht="29.25" customHeight="1">
      <c r="B159" s="311"/>
      <c r="C159" s="349" t="s">
        <v>318</v>
      </c>
      <c r="D159" s="517">
        <v>2</v>
      </c>
      <c r="E159" s="521">
        <v>9</v>
      </c>
      <c r="F159" s="514">
        <f t="shared" si="29"/>
        <v>11</v>
      </c>
      <c r="G159" s="345"/>
      <c r="H159" s="406"/>
      <c r="I159" s="494"/>
      <c r="J159" s="405"/>
      <c r="K159" s="406"/>
      <c r="L159" s="494"/>
      <c r="M159" s="405"/>
      <c r="N159" s="406"/>
      <c r="O159" s="494"/>
      <c r="P159" s="515">
        <f t="shared" si="30"/>
        <v>2</v>
      </c>
      <c r="Q159" s="516">
        <f t="shared" si="30"/>
        <v>9</v>
      </c>
      <c r="R159" s="507">
        <f t="shared" si="31"/>
        <v>11</v>
      </c>
      <c r="S159" s="577"/>
      <c r="T159" s="522"/>
      <c r="U159" s="494"/>
      <c r="V159" s="519">
        <f t="shared" si="28"/>
        <v>2</v>
      </c>
      <c r="W159" s="520">
        <f t="shared" si="25"/>
        <v>9</v>
      </c>
      <c r="X159" s="494">
        <f t="shared" si="26"/>
        <v>11</v>
      </c>
    </row>
    <row r="160" spans="2:24" ht="29.25" customHeight="1">
      <c r="B160" s="310"/>
      <c r="C160" s="349" t="s">
        <v>319</v>
      </c>
      <c r="D160" s="517">
        <v>3</v>
      </c>
      <c r="E160" s="521">
        <v>22</v>
      </c>
      <c r="F160" s="514">
        <f t="shared" si="29"/>
        <v>25</v>
      </c>
      <c r="G160" s="344"/>
      <c r="H160" s="359"/>
      <c r="I160" s="494"/>
      <c r="J160" s="408"/>
      <c r="K160" s="359"/>
      <c r="L160" s="494"/>
      <c r="M160" s="408"/>
      <c r="N160" s="359"/>
      <c r="O160" s="494"/>
      <c r="P160" s="515">
        <f t="shared" si="30"/>
        <v>3</v>
      </c>
      <c r="Q160" s="516">
        <f t="shared" si="30"/>
        <v>22</v>
      </c>
      <c r="R160" s="507">
        <f t="shared" si="31"/>
        <v>25</v>
      </c>
      <c r="S160" s="517">
        <v>3</v>
      </c>
      <c r="T160" s="518">
        <v>4</v>
      </c>
      <c r="U160" s="494">
        <f t="shared" si="27"/>
        <v>7</v>
      </c>
      <c r="V160" s="519">
        <f t="shared" si="28"/>
        <v>6</v>
      </c>
      <c r="W160" s="520">
        <f t="shared" si="25"/>
        <v>26</v>
      </c>
      <c r="X160" s="494">
        <f t="shared" si="26"/>
        <v>32</v>
      </c>
    </row>
    <row r="161" spans="2:24" ht="29.25" customHeight="1">
      <c r="B161" s="311"/>
      <c r="C161" s="349" t="s">
        <v>280</v>
      </c>
      <c r="D161" s="517">
        <v>1</v>
      </c>
      <c r="E161" s="521">
        <v>1</v>
      </c>
      <c r="F161" s="514">
        <f t="shared" si="29"/>
        <v>2</v>
      </c>
      <c r="G161" s="345"/>
      <c r="H161" s="406"/>
      <c r="I161" s="494"/>
      <c r="J161" s="405"/>
      <c r="K161" s="406"/>
      <c r="L161" s="494"/>
      <c r="M161" s="405"/>
      <c r="N161" s="406"/>
      <c r="O161" s="494"/>
      <c r="P161" s="515">
        <f t="shared" si="30"/>
        <v>1</v>
      </c>
      <c r="Q161" s="516">
        <f t="shared" si="30"/>
        <v>1</v>
      </c>
      <c r="R161" s="507">
        <f t="shared" si="31"/>
        <v>2</v>
      </c>
      <c r="S161" s="329">
        <v>1</v>
      </c>
      <c r="T161" s="518">
        <v>5</v>
      </c>
      <c r="U161" s="494">
        <f t="shared" si="27"/>
        <v>6</v>
      </c>
      <c r="V161" s="519">
        <f t="shared" si="28"/>
        <v>2</v>
      </c>
      <c r="W161" s="520">
        <f t="shared" si="25"/>
        <v>6</v>
      </c>
      <c r="X161" s="494">
        <f t="shared" si="26"/>
        <v>8</v>
      </c>
    </row>
    <row r="162" spans="2:24" ht="29.25" customHeight="1">
      <c r="B162" s="311"/>
      <c r="C162" s="349" t="s">
        <v>377</v>
      </c>
      <c r="D162" s="517"/>
      <c r="E162" s="521">
        <v>5</v>
      </c>
      <c r="F162" s="514">
        <f t="shared" si="29"/>
        <v>5</v>
      </c>
      <c r="G162" s="344"/>
      <c r="H162" s="359"/>
      <c r="I162" s="494"/>
      <c r="J162" s="408"/>
      <c r="K162" s="359"/>
      <c r="L162" s="494"/>
      <c r="M162" s="408"/>
      <c r="N162" s="359"/>
      <c r="O162" s="494"/>
      <c r="P162" s="515">
        <f t="shared" si="30"/>
        <v>0</v>
      </c>
      <c r="Q162" s="516">
        <f t="shared" si="30"/>
        <v>5</v>
      </c>
      <c r="R162" s="507">
        <f t="shared" si="31"/>
        <v>5</v>
      </c>
      <c r="S162" s="517">
        <v>4</v>
      </c>
      <c r="T162" s="406">
        <v>2</v>
      </c>
      <c r="U162" s="494">
        <f t="shared" si="27"/>
        <v>6</v>
      </c>
      <c r="V162" s="519">
        <f t="shared" si="28"/>
        <v>4</v>
      </c>
      <c r="W162" s="520">
        <f t="shared" si="25"/>
        <v>7</v>
      </c>
      <c r="X162" s="494">
        <f t="shared" si="26"/>
        <v>11</v>
      </c>
    </row>
    <row r="163" spans="2:24" ht="29.25" customHeight="1">
      <c r="B163" s="311"/>
      <c r="C163" s="349" t="s">
        <v>320</v>
      </c>
      <c r="D163" s="517">
        <v>2</v>
      </c>
      <c r="E163" s="521">
        <v>3</v>
      </c>
      <c r="F163" s="514">
        <f>SUM(D163:E163)</f>
        <v>5</v>
      </c>
      <c r="G163" s="344"/>
      <c r="H163" s="359"/>
      <c r="I163" s="494"/>
      <c r="J163" s="408"/>
      <c r="K163" s="359"/>
      <c r="L163" s="494"/>
      <c r="M163" s="408"/>
      <c r="N163" s="359"/>
      <c r="O163" s="494"/>
      <c r="P163" s="515">
        <f>+D163+G163+J163+M163</f>
        <v>2</v>
      </c>
      <c r="Q163" s="516">
        <f>+E163+H163+K163+N163</f>
        <v>3</v>
      </c>
      <c r="R163" s="507">
        <f>+P163+Q163</f>
        <v>5</v>
      </c>
      <c r="S163" s="517">
        <v>1</v>
      </c>
      <c r="T163" s="406">
        <v>4</v>
      </c>
      <c r="U163" s="494">
        <f>SUM(S163:T163)</f>
        <v>5</v>
      </c>
      <c r="V163" s="519">
        <f>+P163+S163</f>
        <v>3</v>
      </c>
      <c r="W163" s="520">
        <f>+Q163+T163</f>
        <v>7</v>
      </c>
      <c r="X163" s="494">
        <f>SUM(V163:W163)</f>
        <v>10</v>
      </c>
    </row>
    <row r="164" spans="2:24" ht="29.25" customHeight="1" thickBot="1">
      <c r="B164" s="313"/>
      <c r="C164" s="350" t="s">
        <v>321</v>
      </c>
      <c r="D164" s="630"/>
      <c r="E164" s="631"/>
      <c r="F164" s="509"/>
      <c r="G164" s="605"/>
      <c r="H164" s="606"/>
      <c r="I164" s="509"/>
      <c r="J164" s="632"/>
      <c r="K164" s="606"/>
      <c r="L164" s="509"/>
      <c r="M164" s="605"/>
      <c r="N164" s="606"/>
      <c r="O164" s="509"/>
      <c r="P164" s="523"/>
      <c r="Q164" s="524"/>
      <c r="R164" s="633"/>
      <c r="S164" s="525">
        <v>4</v>
      </c>
      <c r="T164" s="526">
        <v>1</v>
      </c>
      <c r="U164" s="509">
        <f t="shared" si="27"/>
        <v>5</v>
      </c>
      <c r="V164" s="510">
        <f t="shared" si="28"/>
        <v>4</v>
      </c>
      <c r="W164" s="511">
        <f t="shared" si="25"/>
        <v>1</v>
      </c>
      <c r="X164" s="509">
        <f t="shared" si="26"/>
        <v>5</v>
      </c>
    </row>
    <row r="165" spans="2:24" ht="30" customHeight="1">
      <c r="B165" s="835" t="s">
        <v>11</v>
      </c>
      <c r="C165" s="835"/>
      <c r="D165" s="835"/>
      <c r="E165" s="835"/>
      <c r="F165" s="835"/>
      <c r="G165" s="835"/>
      <c r="H165" s="835"/>
      <c r="I165" s="835"/>
      <c r="J165" s="835"/>
      <c r="K165" s="835"/>
      <c r="L165" s="835"/>
      <c r="M165" s="835"/>
      <c r="N165" s="835"/>
      <c r="O165" s="835"/>
      <c r="P165" s="835"/>
      <c r="Q165" s="835"/>
      <c r="R165" s="835"/>
      <c r="S165" s="835"/>
      <c r="T165" s="835"/>
      <c r="U165" s="835"/>
      <c r="V165" s="835"/>
      <c r="W165" s="835"/>
      <c r="X165" s="835"/>
    </row>
    <row r="166" spans="2:24" ht="30" customHeight="1">
      <c r="B166" s="835" t="s">
        <v>0</v>
      </c>
      <c r="C166" s="835"/>
      <c r="D166" s="835"/>
      <c r="E166" s="835"/>
      <c r="F166" s="835"/>
      <c r="G166" s="835"/>
      <c r="H166" s="835"/>
      <c r="I166" s="835"/>
      <c r="J166" s="835"/>
      <c r="K166" s="835"/>
      <c r="L166" s="835"/>
      <c r="M166" s="835"/>
      <c r="N166" s="835"/>
      <c r="O166" s="835"/>
      <c r="P166" s="835"/>
      <c r="Q166" s="835"/>
      <c r="R166" s="835"/>
      <c r="S166" s="835"/>
      <c r="T166" s="835"/>
      <c r="U166" s="835"/>
      <c r="V166" s="835"/>
      <c r="W166" s="835"/>
      <c r="X166" s="835"/>
    </row>
    <row r="167" spans="2:24" ht="30" customHeight="1" thickBot="1">
      <c r="B167" s="836" t="s">
        <v>337</v>
      </c>
      <c r="C167" s="836"/>
      <c r="D167" s="836"/>
      <c r="E167" s="836"/>
      <c r="F167" s="836"/>
      <c r="G167" s="836"/>
      <c r="H167" s="836"/>
      <c r="I167" s="836"/>
      <c r="J167" s="836"/>
      <c r="K167" s="836"/>
      <c r="L167" s="836"/>
      <c r="M167" s="836"/>
      <c r="N167" s="836"/>
      <c r="O167" s="836"/>
      <c r="P167" s="836"/>
      <c r="Q167" s="836"/>
      <c r="R167" s="836"/>
      <c r="S167" s="836"/>
      <c r="T167" s="836"/>
      <c r="U167" s="836"/>
      <c r="V167" s="836"/>
      <c r="W167" s="836"/>
      <c r="X167" s="836"/>
    </row>
    <row r="168" spans="2:24" ht="30" customHeight="1" thickBot="1">
      <c r="B168" s="817" t="s">
        <v>17</v>
      </c>
      <c r="C168" s="818"/>
      <c r="D168" s="819" t="s">
        <v>19</v>
      </c>
      <c r="E168" s="820"/>
      <c r="F168" s="820"/>
      <c r="G168" s="820"/>
      <c r="H168" s="820"/>
      <c r="I168" s="820"/>
      <c r="J168" s="820"/>
      <c r="K168" s="820"/>
      <c r="L168" s="820"/>
      <c r="M168" s="820"/>
      <c r="N168" s="820"/>
      <c r="O168" s="820"/>
      <c r="P168" s="820"/>
      <c r="Q168" s="820"/>
      <c r="R168" s="821"/>
      <c r="S168" s="822" t="s">
        <v>20</v>
      </c>
      <c r="T168" s="823"/>
      <c r="U168" s="824"/>
      <c r="V168" s="828" t="s">
        <v>23</v>
      </c>
      <c r="W168" s="829"/>
      <c r="X168" s="830"/>
    </row>
    <row r="169" spans="2:24" ht="30" customHeight="1" thickBot="1">
      <c r="B169" s="614" t="s">
        <v>18</v>
      </c>
      <c r="C169" s="615"/>
      <c r="D169" s="819" t="s">
        <v>29</v>
      </c>
      <c r="E169" s="820"/>
      <c r="F169" s="821"/>
      <c r="G169" s="819" t="s">
        <v>28</v>
      </c>
      <c r="H169" s="820"/>
      <c r="I169" s="831"/>
      <c r="J169" s="819" t="s">
        <v>243</v>
      </c>
      <c r="K169" s="820"/>
      <c r="L169" s="831"/>
      <c r="M169" s="819" t="s">
        <v>242</v>
      </c>
      <c r="N169" s="820"/>
      <c r="O169" s="831"/>
      <c r="P169" s="819" t="s">
        <v>21</v>
      </c>
      <c r="Q169" s="820"/>
      <c r="R169" s="821"/>
      <c r="S169" s="825"/>
      <c r="T169" s="826"/>
      <c r="U169" s="827"/>
      <c r="V169" s="832" t="s">
        <v>21</v>
      </c>
      <c r="W169" s="833"/>
      <c r="X169" s="834"/>
    </row>
    <row r="170" spans="2:24" ht="30" customHeight="1" thickBot="1">
      <c r="B170" s="616"/>
      <c r="C170" s="617" t="s">
        <v>22</v>
      </c>
      <c r="D170" s="618" t="s">
        <v>5</v>
      </c>
      <c r="E170" s="619" t="s">
        <v>6</v>
      </c>
      <c r="F170" s="620" t="s">
        <v>7</v>
      </c>
      <c r="G170" s="621" t="s">
        <v>5</v>
      </c>
      <c r="H170" s="622" t="s">
        <v>6</v>
      </c>
      <c r="I170" s="620" t="s">
        <v>7</v>
      </c>
      <c r="J170" s="623" t="s">
        <v>5</v>
      </c>
      <c r="K170" s="624" t="s">
        <v>6</v>
      </c>
      <c r="L170" s="625" t="s">
        <v>7</v>
      </c>
      <c r="M170" s="621" t="s">
        <v>5</v>
      </c>
      <c r="N170" s="622" t="s">
        <v>6</v>
      </c>
      <c r="O170" s="620" t="s">
        <v>7</v>
      </c>
      <c r="P170" s="617" t="s">
        <v>5</v>
      </c>
      <c r="Q170" s="619" t="s">
        <v>6</v>
      </c>
      <c r="R170" s="620" t="s">
        <v>7</v>
      </c>
      <c r="S170" s="617" t="s">
        <v>5</v>
      </c>
      <c r="T170" s="619" t="s">
        <v>6</v>
      </c>
      <c r="U170" s="620" t="s">
        <v>7</v>
      </c>
      <c r="V170" s="618" t="s">
        <v>5</v>
      </c>
      <c r="W170" s="619" t="s">
        <v>6</v>
      </c>
      <c r="X170" s="626" t="s">
        <v>7</v>
      </c>
    </row>
    <row r="171" spans="2:24" ht="29.25" customHeight="1">
      <c r="B171" s="311"/>
      <c r="C171" s="547" t="s">
        <v>351</v>
      </c>
      <c r="D171" s="512">
        <v>3</v>
      </c>
      <c r="E171" s="513">
        <v>8</v>
      </c>
      <c r="F171" s="548">
        <f>SUM(D171:E171)</f>
        <v>11</v>
      </c>
      <c r="G171" s="344"/>
      <c r="H171" s="359"/>
      <c r="I171" s="409"/>
      <c r="J171" s="408"/>
      <c r="K171" s="359"/>
      <c r="L171" s="409"/>
      <c r="M171" s="408"/>
      <c r="N171" s="359"/>
      <c r="O171" s="409"/>
      <c r="P171" s="527">
        <f>+D171+G171+J171+M171</f>
        <v>3</v>
      </c>
      <c r="Q171" s="528">
        <f>+E171+H171+K171+N171</f>
        <v>8</v>
      </c>
      <c r="R171" s="549">
        <f>+P171+Q171</f>
        <v>11</v>
      </c>
      <c r="S171" s="408"/>
      <c r="T171" s="359"/>
      <c r="U171" s="409"/>
      <c r="V171" s="329">
        <f aca="true" t="shared" si="32" ref="V171:W192">+P171+S171</f>
        <v>3</v>
      </c>
      <c r="W171" s="329">
        <f t="shared" si="32"/>
        <v>8</v>
      </c>
      <c r="X171" s="409">
        <f aca="true" t="shared" si="33" ref="X171:X183">SUM(V171:W171)</f>
        <v>11</v>
      </c>
    </row>
    <row r="172" spans="2:24" ht="29.25" customHeight="1">
      <c r="B172" s="309" t="s">
        <v>195</v>
      </c>
      <c r="C172" s="547" t="s">
        <v>352</v>
      </c>
      <c r="D172" s="517">
        <v>1</v>
      </c>
      <c r="E172" s="521">
        <v>3</v>
      </c>
      <c r="F172" s="548">
        <f aca="true" t="shared" si="34" ref="F172:F192">SUM(D172:E172)</f>
        <v>4</v>
      </c>
      <c r="G172" s="344"/>
      <c r="H172" s="359"/>
      <c r="I172" s="409"/>
      <c r="J172" s="408"/>
      <c r="K172" s="359"/>
      <c r="L172" s="409"/>
      <c r="M172" s="408"/>
      <c r="N172" s="359"/>
      <c r="O172" s="409"/>
      <c r="P172" s="527">
        <f>+D172+G172+J172+M172</f>
        <v>1</v>
      </c>
      <c r="Q172" s="528">
        <f>+E172+H172+K172+N172</f>
        <v>3</v>
      </c>
      <c r="R172" s="549">
        <f aca="true" t="shared" si="35" ref="R172:R192">+P172+Q172</f>
        <v>4</v>
      </c>
      <c r="S172" s="517"/>
      <c r="T172" s="518">
        <v>8</v>
      </c>
      <c r="U172" s="409">
        <f aca="true" t="shared" si="36" ref="U172:U192">+S172+T172</f>
        <v>8</v>
      </c>
      <c r="V172" s="329">
        <f t="shared" si="32"/>
        <v>1</v>
      </c>
      <c r="W172" s="329">
        <f t="shared" si="32"/>
        <v>11</v>
      </c>
      <c r="X172" s="409">
        <f t="shared" si="33"/>
        <v>12</v>
      </c>
    </row>
    <row r="173" spans="2:24" ht="29.25" customHeight="1">
      <c r="B173" s="309"/>
      <c r="C173" s="547" t="s">
        <v>353</v>
      </c>
      <c r="D173" s="344">
        <v>1</v>
      </c>
      <c r="E173" s="521">
        <v>10</v>
      </c>
      <c r="F173" s="548">
        <f t="shared" si="34"/>
        <v>11</v>
      </c>
      <c r="G173" s="344"/>
      <c r="H173" s="359"/>
      <c r="I173" s="409"/>
      <c r="J173" s="408"/>
      <c r="K173" s="359"/>
      <c r="L173" s="409"/>
      <c r="M173" s="408"/>
      <c r="N173" s="359"/>
      <c r="O173" s="409"/>
      <c r="P173" s="527">
        <f aca="true" t="shared" si="37" ref="P173:P178">+D173+G173+J173+M173</f>
        <v>1</v>
      </c>
      <c r="Q173" s="528">
        <f>+E173+H173+K173+N173</f>
        <v>10</v>
      </c>
      <c r="R173" s="549">
        <f t="shared" si="35"/>
        <v>11</v>
      </c>
      <c r="S173" s="408"/>
      <c r="T173" s="359"/>
      <c r="U173" s="409"/>
      <c r="V173" s="329">
        <f t="shared" si="32"/>
        <v>1</v>
      </c>
      <c r="W173" s="329">
        <f t="shared" si="32"/>
        <v>10</v>
      </c>
      <c r="X173" s="409">
        <f t="shared" si="33"/>
        <v>11</v>
      </c>
    </row>
    <row r="174" spans="2:24" ht="29.25" customHeight="1">
      <c r="B174" s="309"/>
      <c r="C174" s="547" t="s">
        <v>97</v>
      </c>
      <c r="D174" s="517">
        <v>12</v>
      </c>
      <c r="E174" s="521">
        <v>25</v>
      </c>
      <c r="F174" s="548">
        <f t="shared" si="34"/>
        <v>37</v>
      </c>
      <c r="G174" s="344"/>
      <c r="H174" s="359"/>
      <c r="I174" s="409"/>
      <c r="J174" s="408"/>
      <c r="K174" s="359"/>
      <c r="L174" s="409"/>
      <c r="M174" s="408"/>
      <c r="N174" s="359"/>
      <c r="O174" s="409"/>
      <c r="P174" s="527">
        <f t="shared" si="37"/>
        <v>12</v>
      </c>
      <c r="Q174" s="528">
        <f>+E174+H174+K174+N174</f>
        <v>25</v>
      </c>
      <c r="R174" s="549">
        <f t="shared" si="35"/>
        <v>37</v>
      </c>
      <c r="S174" s="517">
        <v>1</v>
      </c>
      <c r="T174" s="518">
        <v>5</v>
      </c>
      <c r="U174" s="409">
        <f t="shared" si="36"/>
        <v>6</v>
      </c>
      <c r="V174" s="329">
        <f t="shared" si="32"/>
        <v>13</v>
      </c>
      <c r="W174" s="329">
        <f t="shared" si="32"/>
        <v>30</v>
      </c>
      <c r="X174" s="409">
        <f t="shared" si="33"/>
        <v>43</v>
      </c>
    </row>
    <row r="175" spans="2:24" ht="29.25" customHeight="1">
      <c r="B175" s="309"/>
      <c r="C175" s="547" t="s">
        <v>354</v>
      </c>
      <c r="D175" s="517">
        <v>37</v>
      </c>
      <c r="E175" s="521">
        <v>48</v>
      </c>
      <c r="F175" s="548">
        <f t="shared" si="34"/>
        <v>85</v>
      </c>
      <c r="G175" s="344"/>
      <c r="H175" s="359"/>
      <c r="I175" s="409"/>
      <c r="J175" s="408"/>
      <c r="K175" s="359"/>
      <c r="L175" s="409"/>
      <c r="M175" s="408"/>
      <c r="N175" s="359"/>
      <c r="O175" s="409"/>
      <c r="P175" s="527">
        <f t="shared" si="37"/>
        <v>37</v>
      </c>
      <c r="Q175" s="528">
        <f>+E175+H175+K175+N175</f>
        <v>48</v>
      </c>
      <c r="R175" s="549">
        <f t="shared" si="35"/>
        <v>85</v>
      </c>
      <c r="S175" s="517">
        <v>2</v>
      </c>
      <c r="T175" s="518">
        <v>24</v>
      </c>
      <c r="U175" s="409">
        <f t="shared" si="36"/>
        <v>26</v>
      </c>
      <c r="V175" s="329">
        <f t="shared" si="32"/>
        <v>39</v>
      </c>
      <c r="W175" s="329">
        <f t="shared" si="32"/>
        <v>72</v>
      </c>
      <c r="X175" s="409">
        <f t="shared" si="33"/>
        <v>111</v>
      </c>
    </row>
    <row r="176" spans="2:24" ht="29.25" customHeight="1">
      <c r="B176" s="309"/>
      <c r="C176" s="547" t="s">
        <v>355</v>
      </c>
      <c r="D176" s="517">
        <v>13</v>
      </c>
      <c r="E176" s="521">
        <v>3</v>
      </c>
      <c r="F176" s="548">
        <f t="shared" si="34"/>
        <v>16</v>
      </c>
      <c r="G176" s="344"/>
      <c r="H176" s="359"/>
      <c r="I176" s="409"/>
      <c r="J176" s="408"/>
      <c r="K176" s="359"/>
      <c r="L176" s="409"/>
      <c r="M176" s="408"/>
      <c r="N176" s="359"/>
      <c r="O176" s="409"/>
      <c r="P176" s="527">
        <f t="shared" si="37"/>
        <v>13</v>
      </c>
      <c r="Q176" s="528">
        <f>+E176+H176+K176+N176</f>
        <v>3</v>
      </c>
      <c r="R176" s="549">
        <f t="shared" si="35"/>
        <v>16</v>
      </c>
      <c r="S176" s="408"/>
      <c r="T176" s="359"/>
      <c r="U176" s="409"/>
      <c r="V176" s="329">
        <f t="shared" si="32"/>
        <v>13</v>
      </c>
      <c r="W176" s="329">
        <f t="shared" si="32"/>
        <v>3</v>
      </c>
      <c r="X176" s="409">
        <f t="shared" si="33"/>
        <v>16</v>
      </c>
    </row>
    <row r="177" spans="2:24" ht="29.25" customHeight="1">
      <c r="B177" s="309"/>
      <c r="C177" s="547" t="s">
        <v>356</v>
      </c>
      <c r="D177" s="517">
        <v>52</v>
      </c>
      <c r="E177" s="521">
        <v>10</v>
      </c>
      <c r="F177" s="548">
        <f t="shared" si="34"/>
        <v>62</v>
      </c>
      <c r="G177" s="344"/>
      <c r="H177" s="359"/>
      <c r="I177" s="409"/>
      <c r="J177" s="405">
        <v>21</v>
      </c>
      <c r="K177" s="406">
        <v>7</v>
      </c>
      <c r="L177" s="409">
        <f>+J177+K177</f>
        <v>28</v>
      </c>
      <c r="M177" s="405"/>
      <c r="N177" s="406"/>
      <c r="O177" s="409"/>
      <c r="P177" s="527">
        <f t="shared" si="37"/>
        <v>73</v>
      </c>
      <c r="Q177" s="528">
        <f>+E177+H177+K177+N177</f>
        <v>17</v>
      </c>
      <c r="R177" s="549">
        <f t="shared" si="35"/>
        <v>90</v>
      </c>
      <c r="S177" s="517">
        <v>17</v>
      </c>
      <c r="T177" s="518">
        <v>3</v>
      </c>
      <c r="U177" s="409">
        <f t="shared" si="36"/>
        <v>20</v>
      </c>
      <c r="V177" s="329">
        <f t="shared" si="32"/>
        <v>90</v>
      </c>
      <c r="W177" s="329">
        <f t="shared" si="32"/>
        <v>20</v>
      </c>
      <c r="X177" s="409">
        <f t="shared" si="33"/>
        <v>110</v>
      </c>
    </row>
    <row r="178" spans="2:24" ht="29.25" customHeight="1">
      <c r="B178" s="309"/>
      <c r="C178" s="638" t="s">
        <v>357</v>
      </c>
      <c r="D178" s="550">
        <v>5</v>
      </c>
      <c r="E178" s="551"/>
      <c r="F178" s="548">
        <f>SUM(D178:E178)</f>
        <v>5</v>
      </c>
      <c r="G178" s="344"/>
      <c r="H178" s="359"/>
      <c r="I178" s="409"/>
      <c r="J178" s="405">
        <v>1</v>
      </c>
      <c r="K178" s="406"/>
      <c r="L178" s="409">
        <f>+J178+K178</f>
        <v>1</v>
      </c>
      <c r="M178" s="405"/>
      <c r="N178" s="406"/>
      <c r="O178" s="409"/>
      <c r="P178" s="527">
        <f t="shared" si="37"/>
        <v>6</v>
      </c>
      <c r="Q178" s="528"/>
      <c r="R178" s="549">
        <f t="shared" si="35"/>
        <v>6</v>
      </c>
      <c r="S178" s="634"/>
      <c r="T178" s="635"/>
      <c r="U178" s="409"/>
      <c r="V178" s="329">
        <f>+P178+S178</f>
        <v>6</v>
      </c>
      <c r="W178" s="329"/>
      <c r="X178" s="409">
        <f t="shared" si="33"/>
        <v>6</v>
      </c>
    </row>
    <row r="179" spans="2:24" ht="29.25" customHeight="1">
      <c r="B179" s="309" t="s">
        <v>148</v>
      </c>
      <c r="C179" s="552" t="s">
        <v>358</v>
      </c>
      <c r="D179" s="550">
        <v>3</v>
      </c>
      <c r="E179" s="551">
        <v>2</v>
      </c>
      <c r="F179" s="548">
        <f t="shared" si="34"/>
        <v>5</v>
      </c>
      <c r="G179" s="344"/>
      <c r="H179" s="359"/>
      <c r="I179" s="409"/>
      <c r="J179" s="405"/>
      <c r="K179" s="406"/>
      <c r="L179" s="409"/>
      <c r="M179" s="405"/>
      <c r="N179" s="406"/>
      <c r="O179" s="409"/>
      <c r="P179" s="527">
        <f>+D179+G179+J179+M179</f>
        <v>3</v>
      </c>
      <c r="Q179" s="528">
        <f>+E179+H179+K179+N179</f>
        <v>2</v>
      </c>
      <c r="R179" s="549">
        <f t="shared" si="35"/>
        <v>5</v>
      </c>
      <c r="S179" s="408"/>
      <c r="T179" s="359"/>
      <c r="U179" s="409"/>
      <c r="V179" s="329">
        <f>+P179+S179</f>
        <v>3</v>
      </c>
      <c r="W179" s="329">
        <f>+Q179+T179</f>
        <v>2</v>
      </c>
      <c r="X179" s="409">
        <f t="shared" si="33"/>
        <v>5</v>
      </c>
    </row>
    <row r="180" spans="2:24" ht="29.25" customHeight="1">
      <c r="B180" s="309"/>
      <c r="C180" s="547" t="s">
        <v>359</v>
      </c>
      <c r="D180" s="517">
        <v>15</v>
      </c>
      <c r="E180" s="521">
        <v>1</v>
      </c>
      <c r="F180" s="548">
        <f t="shared" si="34"/>
        <v>16</v>
      </c>
      <c r="G180" s="344"/>
      <c r="H180" s="359"/>
      <c r="I180" s="409"/>
      <c r="J180" s="405"/>
      <c r="K180" s="406"/>
      <c r="L180" s="409"/>
      <c r="M180" s="405"/>
      <c r="N180" s="406"/>
      <c r="O180" s="409"/>
      <c r="P180" s="527">
        <f aca="true" t="shared" si="38" ref="P180:Q192">+D180+G180+J180+M180</f>
        <v>15</v>
      </c>
      <c r="Q180" s="528">
        <f t="shared" si="38"/>
        <v>1</v>
      </c>
      <c r="R180" s="549">
        <f t="shared" si="35"/>
        <v>16</v>
      </c>
      <c r="S180" s="517">
        <v>6</v>
      </c>
      <c r="T180" s="359">
        <v>2</v>
      </c>
      <c r="U180" s="409">
        <f t="shared" si="36"/>
        <v>8</v>
      </c>
      <c r="V180" s="329">
        <f t="shared" si="32"/>
        <v>21</v>
      </c>
      <c r="W180" s="329">
        <f t="shared" si="32"/>
        <v>3</v>
      </c>
      <c r="X180" s="409">
        <f t="shared" si="33"/>
        <v>24</v>
      </c>
    </row>
    <row r="181" spans="2:24" ht="29.25" customHeight="1">
      <c r="B181" s="309"/>
      <c r="C181" s="547" t="s">
        <v>360</v>
      </c>
      <c r="D181" s="517">
        <v>3</v>
      </c>
      <c r="E181" s="346"/>
      <c r="F181" s="548">
        <f t="shared" si="34"/>
        <v>3</v>
      </c>
      <c r="G181" s="344"/>
      <c r="H181" s="359"/>
      <c r="I181" s="409"/>
      <c r="J181" s="405"/>
      <c r="K181" s="406"/>
      <c r="L181" s="409"/>
      <c r="M181" s="405"/>
      <c r="N181" s="406"/>
      <c r="O181" s="409"/>
      <c r="P181" s="527">
        <f t="shared" si="38"/>
        <v>3</v>
      </c>
      <c r="Q181" s="528"/>
      <c r="R181" s="549">
        <f t="shared" si="35"/>
        <v>3</v>
      </c>
      <c r="S181" s="408"/>
      <c r="T181" s="359"/>
      <c r="U181" s="409"/>
      <c r="V181" s="329">
        <f t="shared" si="32"/>
        <v>3</v>
      </c>
      <c r="W181" s="329"/>
      <c r="X181" s="409">
        <f t="shared" si="33"/>
        <v>3</v>
      </c>
    </row>
    <row r="182" spans="2:24" ht="29.25" customHeight="1">
      <c r="B182" s="310"/>
      <c r="C182" s="547" t="s">
        <v>361</v>
      </c>
      <c r="D182" s="517">
        <v>19</v>
      </c>
      <c r="E182" s="521">
        <v>6</v>
      </c>
      <c r="F182" s="548">
        <f t="shared" si="34"/>
        <v>25</v>
      </c>
      <c r="G182" s="344"/>
      <c r="H182" s="359"/>
      <c r="I182" s="409"/>
      <c r="J182" s="405"/>
      <c r="K182" s="406"/>
      <c r="L182" s="409"/>
      <c r="M182" s="405"/>
      <c r="N182" s="406"/>
      <c r="O182" s="409"/>
      <c r="P182" s="527">
        <f t="shared" si="38"/>
        <v>19</v>
      </c>
      <c r="Q182" s="528">
        <f t="shared" si="38"/>
        <v>6</v>
      </c>
      <c r="R182" s="549">
        <f t="shared" si="35"/>
        <v>25</v>
      </c>
      <c r="S182" s="408"/>
      <c r="T182" s="359"/>
      <c r="U182" s="409"/>
      <c r="V182" s="329">
        <f t="shared" si="32"/>
        <v>19</v>
      </c>
      <c r="W182" s="329">
        <f t="shared" si="32"/>
        <v>6</v>
      </c>
      <c r="X182" s="409">
        <f t="shared" si="33"/>
        <v>25</v>
      </c>
    </row>
    <row r="183" spans="2:24" ht="29.25" customHeight="1">
      <c r="B183" s="310"/>
      <c r="C183" s="547" t="s">
        <v>362</v>
      </c>
      <c r="D183" s="517">
        <v>5</v>
      </c>
      <c r="E183" s="521"/>
      <c r="F183" s="548">
        <f>SUM(D183:E183)</f>
        <v>5</v>
      </c>
      <c r="G183" s="344"/>
      <c r="H183" s="359"/>
      <c r="I183" s="409"/>
      <c r="J183" s="405"/>
      <c r="K183" s="406"/>
      <c r="L183" s="409"/>
      <c r="M183" s="405"/>
      <c r="N183" s="406"/>
      <c r="O183" s="409"/>
      <c r="P183" s="527">
        <f t="shared" si="38"/>
        <v>5</v>
      </c>
      <c r="Q183" s="528"/>
      <c r="R183" s="549">
        <f>+P183+Q183</f>
        <v>5</v>
      </c>
      <c r="S183" s="408"/>
      <c r="T183" s="359"/>
      <c r="U183" s="409"/>
      <c r="V183" s="329">
        <f>+P183+S183</f>
        <v>5</v>
      </c>
      <c r="W183" s="329"/>
      <c r="X183" s="409">
        <f t="shared" si="33"/>
        <v>5</v>
      </c>
    </row>
    <row r="184" spans="2:24" ht="29.25" customHeight="1">
      <c r="B184" s="309"/>
      <c r="C184" s="547" t="s">
        <v>363</v>
      </c>
      <c r="D184" s="517">
        <v>17</v>
      </c>
      <c r="E184" s="521">
        <v>3</v>
      </c>
      <c r="F184" s="548">
        <f t="shared" si="34"/>
        <v>20</v>
      </c>
      <c r="G184" s="344"/>
      <c r="H184" s="359"/>
      <c r="I184" s="409"/>
      <c r="J184" s="408">
        <v>1</v>
      </c>
      <c r="K184" s="359">
        <v>1</v>
      </c>
      <c r="L184" s="409">
        <f>+J184+K184</f>
        <v>2</v>
      </c>
      <c r="M184" s="405"/>
      <c r="N184" s="406"/>
      <c r="O184" s="409"/>
      <c r="P184" s="527">
        <f t="shared" si="38"/>
        <v>18</v>
      </c>
      <c r="Q184" s="528">
        <f t="shared" si="38"/>
        <v>4</v>
      </c>
      <c r="R184" s="549">
        <f t="shared" si="35"/>
        <v>22</v>
      </c>
      <c r="S184" s="408"/>
      <c r="T184" s="359"/>
      <c r="U184" s="409"/>
      <c r="V184" s="329">
        <f t="shared" si="32"/>
        <v>18</v>
      </c>
      <c r="W184" s="329">
        <f t="shared" si="32"/>
        <v>4</v>
      </c>
      <c r="X184" s="409">
        <f aca="true" t="shared" si="39" ref="X184:X192">SUM(V184:W184)</f>
        <v>22</v>
      </c>
    </row>
    <row r="185" spans="2:24" ht="29.25" customHeight="1">
      <c r="B185" s="309"/>
      <c r="C185" s="547" t="s">
        <v>364</v>
      </c>
      <c r="D185" s="517"/>
      <c r="E185" s="521">
        <v>1</v>
      </c>
      <c r="F185" s="548">
        <f t="shared" si="34"/>
        <v>1</v>
      </c>
      <c r="G185" s="344"/>
      <c r="H185" s="359"/>
      <c r="I185" s="409"/>
      <c r="J185" s="408"/>
      <c r="K185" s="359"/>
      <c r="L185" s="409"/>
      <c r="M185" s="408"/>
      <c r="N185" s="359"/>
      <c r="O185" s="409"/>
      <c r="P185" s="527"/>
      <c r="Q185" s="528">
        <f t="shared" si="38"/>
        <v>1</v>
      </c>
      <c r="R185" s="549">
        <f t="shared" si="35"/>
        <v>1</v>
      </c>
      <c r="S185" s="408"/>
      <c r="T185" s="359"/>
      <c r="U185" s="409"/>
      <c r="V185" s="329"/>
      <c r="W185" s="329">
        <f t="shared" si="32"/>
        <v>1</v>
      </c>
      <c r="X185" s="409">
        <f t="shared" si="39"/>
        <v>1</v>
      </c>
    </row>
    <row r="186" spans="2:24" ht="29.25" customHeight="1">
      <c r="B186" s="309" t="s">
        <v>154</v>
      </c>
      <c r="C186" s="553" t="s">
        <v>365</v>
      </c>
      <c r="D186" s="329"/>
      <c r="E186" s="327"/>
      <c r="F186" s="548"/>
      <c r="G186" s="344"/>
      <c r="H186" s="359"/>
      <c r="I186" s="409"/>
      <c r="J186" s="408"/>
      <c r="K186" s="359"/>
      <c r="L186" s="409"/>
      <c r="M186" s="408"/>
      <c r="N186" s="359"/>
      <c r="O186" s="409"/>
      <c r="P186" s="527"/>
      <c r="Q186" s="528"/>
      <c r="R186" s="549"/>
      <c r="S186" s="517">
        <v>1</v>
      </c>
      <c r="T186" s="518">
        <v>5</v>
      </c>
      <c r="U186" s="409">
        <f t="shared" si="36"/>
        <v>6</v>
      </c>
      <c r="V186" s="329">
        <f t="shared" si="32"/>
        <v>1</v>
      </c>
      <c r="W186" s="329">
        <f t="shared" si="32"/>
        <v>5</v>
      </c>
      <c r="X186" s="409">
        <f t="shared" si="39"/>
        <v>6</v>
      </c>
    </row>
    <row r="187" spans="2:24" ht="29.25" customHeight="1">
      <c r="B187" s="309"/>
      <c r="C187" s="547" t="s">
        <v>366</v>
      </c>
      <c r="D187" s="517">
        <v>3</v>
      </c>
      <c r="E187" s="521">
        <v>1</v>
      </c>
      <c r="F187" s="548">
        <f t="shared" si="34"/>
        <v>4</v>
      </c>
      <c r="G187" s="344"/>
      <c r="H187" s="359"/>
      <c r="I187" s="409"/>
      <c r="J187" s="408"/>
      <c r="K187" s="359"/>
      <c r="L187" s="409"/>
      <c r="M187" s="408"/>
      <c r="N187" s="359"/>
      <c r="O187" s="409"/>
      <c r="P187" s="527">
        <f t="shared" si="38"/>
        <v>3</v>
      </c>
      <c r="Q187" s="528">
        <f t="shared" si="38"/>
        <v>1</v>
      </c>
      <c r="R187" s="549">
        <f t="shared" si="35"/>
        <v>4</v>
      </c>
      <c r="S187" s="517">
        <v>2</v>
      </c>
      <c r="T187" s="518">
        <v>9</v>
      </c>
      <c r="U187" s="409">
        <f t="shared" si="36"/>
        <v>11</v>
      </c>
      <c r="V187" s="329">
        <f t="shared" si="32"/>
        <v>5</v>
      </c>
      <c r="W187" s="329">
        <f t="shared" si="32"/>
        <v>10</v>
      </c>
      <c r="X187" s="409">
        <f t="shared" si="39"/>
        <v>15</v>
      </c>
    </row>
    <row r="188" spans="2:24" ht="29.25" customHeight="1">
      <c r="B188" s="309"/>
      <c r="C188" s="547" t="s">
        <v>367</v>
      </c>
      <c r="D188" s="517">
        <v>11</v>
      </c>
      <c r="E188" s="521">
        <v>5</v>
      </c>
      <c r="F188" s="548">
        <f t="shared" si="34"/>
        <v>16</v>
      </c>
      <c r="G188" s="344"/>
      <c r="H188" s="359"/>
      <c r="I188" s="409"/>
      <c r="J188" s="408"/>
      <c r="K188" s="359"/>
      <c r="L188" s="409"/>
      <c r="M188" s="408"/>
      <c r="N188" s="359"/>
      <c r="O188" s="409"/>
      <c r="P188" s="527">
        <f t="shared" si="38"/>
        <v>11</v>
      </c>
      <c r="Q188" s="528">
        <f t="shared" si="38"/>
        <v>5</v>
      </c>
      <c r="R188" s="549">
        <f t="shared" si="35"/>
        <v>16</v>
      </c>
      <c r="S188" s="517">
        <v>2</v>
      </c>
      <c r="T188" s="518">
        <v>3</v>
      </c>
      <c r="U188" s="409">
        <f t="shared" si="36"/>
        <v>5</v>
      </c>
      <c r="V188" s="329">
        <f t="shared" si="32"/>
        <v>13</v>
      </c>
      <c r="W188" s="329">
        <f t="shared" si="32"/>
        <v>8</v>
      </c>
      <c r="X188" s="409">
        <f t="shared" si="39"/>
        <v>21</v>
      </c>
    </row>
    <row r="189" spans="2:24" ht="29.25" customHeight="1">
      <c r="B189" s="309"/>
      <c r="C189" s="547" t="s">
        <v>368</v>
      </c>
      <c r="D189" s="517">
        <v>12</v>
      </c>
      <c r="E189" s="521">
        <v>18</v>
      </c>
      <c r="F189" s="548">
        <f t="shared" si="34"/>
        <v>30</v>
      </c>
      <c r="G189" s="344"/>
      <c r="H189" s="359"/>
      <c r="I189" s="409"/>
      <c r="J189" s="408"/>
      <c r="K189" s="327"/>
      <c r="L189" s="409"/>
      <c r="M189" s="405">
        <v>9</v>
      </c>
      <c r="N189" s="327">
        <v>53</v>
      </c>
      <c r="O189" s="409">
        <f>+M189+N189</f>
        <v>62</v>
      </c>
      <c r="P189" s="527">
        <f t="shared" si="38"/>
        <v>21</v>
      </c>
      <c r="Q189" s="528">
        <f t="shared" si="38"/>
        <v>71</v>
      </c>
      <c r="R189" s="549">
        <f t="shared" si="35"/>
        <v>92</v>
      </c>
      <c r="S189" s="517">
        <v>2</v>
      </c>
      <c r="T189" s="359"/>
      <c r="U189" s="409">
        <f t="shared" si="36"/>
        <v>2</v>
      </c>
      <c r="V189" s="329">
        <f t="shared" si="32"/>
        <v>23</v>
      </c>
      <c r="W189" s="329">
        <f t="shared" si="32"/>
        <v>71</v>
      </c>
      <c r="X189" s="409">
        <f t="shared" si="39"/>
        <v>94</v>
      </c>
    </row>
    <row r="190" spans="2:24" ht="29.25" customHeight="1">
      <c r="B190" s="309"/>
      <c r="C190" s="547" t="s">
        <v>369</v>
      </c>
      <c r="D190" s="517">
        <v>15</v>
      </c>
      <c r="E190" s="521">
        <v>2</v>
      </c>
      <c r="F190" s="548">
        <f t="shared" si="34"/>
        <v>17</v>
      </c>
      <c r="G190" s="636"/>
      <c r="H190" s="637"/>
      <c r="I190" s="409"/>
      <c r="J190" s="408"/>
      <c r="K190" s="359"/>
      <c r="L190" s="409"/>
      <c r="M190" s="408"/>
      <c r="N190" s="359"/>
      <c r="O190" s="409"/>
      <c r="P190" s="527">
        <f t="shared" si="38"/>
        <v>15</v>
      </c>
      <c r="Q190" s="528">
        <f t="shared" si="38"/>
        <v>2</v>
      </c>
      <c r="R190" s="549">
        <f t="shared" si="35"/>
        <v>17</v>
      </c>
      <c r="S190" s="517">
        <v>5</v>
      </c>
      <c r="T190" s="518">
        <v>6</v>
      </c>
      <c r="U190" s="409">
        <f t="shared" si="36"/>
        <v>11</v>
      </c>
      <c r="V190" s="329">
        <f t="shared" si="32"/>
        <v>20</v>
      </c>
      <c r="W190" s="329">
        <f t="shared" si="32"/>
        <v>8</v>
      </c>
      <c r="X190" s="409">
        <f t="shared" si="39"/>
        <v>28</v>
      </c>
    </row>
    <row r="191" spans="2:24" ht="29.25" customHeight="1">
      <c r="B191" s="309"/>
      <c r="C191" s="547" t="s">
        <v>370</v>
      </c>
      <c r="D191" s="550"/>
      <c r="E191" s="551">
        <v>1</v>
      </c>
      <c r="F191" s="548">
        <f>SUM(D191:E191)</f>
        <v>1</v>
      </c>
      <c r="G191" s="636"/>
      <c r="H191" s="637"/>
      <c r="I191" s="409"/>
      <c r="J191" s="408"/>
      <c r="K191" s="359"/>
      <c r="L191" s="409"/>
      <c r="M191" s="408"/>
      <c r="N191" s="359"/>
      <c r="O191" s="409"/>
      <c r="P191" s="527"/>
      <c r="Q191" s="528">
        <f t="shared" si="38"/>
        <v>1</v>
      </c>
      <c r="R191" s="549">
        <f t="shared" si="35"/>
        <v>1</v>
      </c>
      <c r="S191" s="634"/>
      <c r="T191" s="635"/>
      <c r="U191" s="409"/>
      <c r="V191" s="329"/>
      <c r="W191" s="329">
        <f>+Q191+T191</f>
        <v>1</v>
      </c>
      <c r="X191" s="409">
        <f>SUM(V191:W191)</f>
        <v>1</v>
      </c>
    </row>
    <row r="192" spans="2:24" ht="29.25" customHeight="1" thickBot="1">
      <c r="B192" s="309"/>
      <c r="C192" s="547" t="s">
        <v>371</v>
      </c>
      <c r="D192" s="525"/>
      <c r="E192" s="526">
        <v>1</v>
      </c>
      <c r="F192" s="548">
        <f t="shared" si="34"/>
        <v>1</v>
      </c>
      <c r="G192" s="636"/>
      <c r="H192" s="637"/>
      <c r="I192" s="409"/>
      <c r="J192" s="408"/>
      <c r="K192" s="359"/>
      <c r="L192" s="409"/>
      <c r="M192" s="408"/>
      <c r="N192" s="359"/>
      <c r="O192" s="409"/>
      <c r="P192" s="527">
        <f t="shared" si="38"/>
        <v>0</v>
      </c>
      <c r="Q192" s="528">
        <f t="shared" si="38"/>
        <v>1</v>
      </c>
      <c r="R192" s="549">
        <f t="shared" si="35"/>
        <v>1</v>
      </c>
      <c r="S192" s="408"/>
      <c r="T192" s="359">
        <v>2</v>
      </c>
      <c r="U192" s="409">
        <f t="shared" si="36"/>
        <v>2</v>
      </c>
      <c r="V192" s="329">
        <f t="shared" si="32"/>
        <v>0</v>
      </c>
      <c r="W192" s="329">
        <f t="shared" si="32"/>
        <v>3</v>
      </c>
      <c r="X192" s="409">
        <f t="shared" si="39"/>
        <v>3</v>
      </c>
    </row>
    <row r="193" spans="2:24" ht="29.25" customHeight="1" thickBot="1">
      <c r="B193" s="313"/>
      <c r="C193" s="159" t="s">
        <v>21</v>
      </c>
      <c r="D193" s="242">
        <f>SUM(D133:D192)</f>
        <v>305</v>
      </c>
      <c r="E193" s="263">
        <f>SUM(E133:E192)</f>
        <v>244</v>
      </c>
      <c r="F193" s="262">
        <f aca="true" t="shared" si="40" ref="F193:F198">SUM(D193:E193)</f>
        <v>549</v>
      </c>
      <c r="G193" s="259">
        <f>SUM(G133:G192)</f>
        <v>0</v>
      </c>
      <c r="H193" s="259">
        <f>SUM(H133:H192)</f>
        <v>0</v>
      </c>
      <c r="I193" s="261">
        <f>SUM(G193,H193)</f>
        <v>0</v>
      </c>
      <c r="J193" s="260">
        <f>SUM(J133:J192)</f>
        <v>23</v>
      </c>
      <c r="K193" s="243">
        <f>SUM(K133:K192)</f>
        <v>8</v>
      </c>
      <c r="L193" s="264">
        <f>SUM(J193:K193)</f>
        <v>31</v>
      </c>
      <c r="M193" s="243">
        <f>SUM(M133:M192)</f>
        <v>9</v>
      </c>
      <c r="N193" s="265">
        <f>SUM(N133:N192)</f>
        <v>53</v>
      </c>
      <c r="O193" s="264">
        <f>SUM(M193:N193)</f>
        <v>62</v>
      </c>
      <c r="P193" s="529">
        <f>SUM(P133:P192)</f>
        <v>337</v>
      </c>
      <c r="Q193" s="262">
        <f>SUM(Q133:Q192)</f>
        <v>305</v>
      </c>
      <c r="R193" s="244">
        <f aca="true" t="shared" si="41" ref="R193:R198">SUM(P193:Q193)</f>
        <v>642</v>
      </c>
      <c r="S193" s="245">
        <f>SUM(S133:S192)</f>
        <v>126</v>
      </c>
      <c r="T193" s="246">
        <f>SUM(T133:T192)</f>
        <v>194</v>
      </c>
      <c r="U193" s="247">
        <f>SUM(S193:T193)</f>
        <v>320</v>
      </c>
      <c r="V193" s="248">
        <f>SUM(V133:V192)</f>
        <v>463</v>
      </c>
      <c r="W193" s="249">
        <f>SUM(W133:W192)</f>
        <v>499</v>
      </c>
      <c r="X193" s="247">
        <f aca="true" t="shared" si="42" ref="X193:X198">SUM(V193:W193)</f>
        <v>962</v>
      </c>
    </row>
    <row r="194" spans="2:24" ht="29.25" customHeight="1">
      <c r="B194" s="308"/>
      <c r="C194" s="352" t="s">
        <v>253</v>
      </c>
      <c r="D194" s="530">
        <v>9</v>
      </c>
      <c r="E194" s="531">
        <v>10</v>
      </c>
      <c r="F194" s="543">
        <f t="shared" si="40"/>
        <v>19</v>
      </c>
      <c r="G194" s="231"/>
      <c r="H194" s="271"/>
      <c r="I194" s="271"/>
      <c r="J194" s="231"/>
      <c r="K194" s="271"/>
      <c r="L194" s="271"/>
      <c r="M194" s="231"/>
      <c r="N194" s="271"/>
      <c r="O194" s="271"/>
      <c r="P194" s="532">
        <f aca="true" t="shared" si="43" ref="P194:Q197">+D194+G194+J194+M194</f>
        <v>9</v>
      </c>
      <c r="Q194" s="533">
        <f t="shared" si="43"/>
        <v>10</v>
      </c>
      <c r="R194" s="489">
        <f t="shared" si="41"/>
        <v>19</v>
      </c>
      <c r="S194" s="231"/>
      <c r="T194" s="271"/>
      <c r="U194" s="271"/>
      <c r="V194" s="491">
        <f aca="true" t="shared" si="44" ref="V194:W197">+P194+S194</f>
        <v>9</v>
      </c>
      <c r="W194" s="491">
        <f t="shared" si="44"/>
        <v>10</v>
      </c>
      <c r="X194" s="489">
        <f t="shared" si="42"/>
        <v>19</v>
      </c>
    </row>
    <row r="195" spans="2:24" ht="29.25" customHeight="1">
      <c r="B195" s="309" t="s">
        <v>252</v>
      </c>
      <c r="C195" s="314" t="s">
        <v>300</v>
      </c>
      <c r="D195" s="534">
        <v>9</v>
      </c>
      <c r="E195" s="535">
        <v>9</v>
      </c>
      <c r="F195" s="544">
        <f t="shared" si="40"/>
        <v>18</v>
      </c>
      <c r="G195" s="231"/>
      <c r="H195" s="271"/>
      <c r="I195" s="271"/>
      <c r="J195" s="231"/>
      <c r="K195" s="271"/>
      <c r="L195" s="271"/>
      <c r="M195" s="231"/>
      <c r="N195" s="271"/>
      <c r="O195" s="271"/>
      <c r="P195" s="527">
        <f t="shared" si="43"/>
        <v>9</v>
      </c>
      <c r="Q195" s="528">
        <f t="shared" si="43"/>
        <v>9</v>
      </c>
      <c r="R195" s="409">
        <f t="shared" si="41"/>
        <v>18</v>
      </c>
      <c r="S195" s="231"/>
      <c r="T195" s="271"/>
      <c r="U195" s="271"/>
      <c r="V195" s="328">
        <f t="shared" si="44"/>
        <v>9</v>
      </c>
      <c r="W195" s="328">
        <f t="shared" si="44"/>
        <v>9</v>
      </c>
      <c r="X195" s="409">
        <f t="shared" si="42"/>
        <v>18</v>
      </c>
    </row>
    <row r="196" spans="2:24" ht="29.25" customHeight="1">
      <c r="B196" s="309"/>
      <c r="C196" s="315" t="s">
        <v>301</v>
      </c>
      <c r="D196" s="536">
        <v>9</v>
      </c>
      <c r="E196" s="537">
        <v>7</v>
      </c>
      <c r="F196" s="545">
        <f t="shared" si="40"/>
        <v>16</v>
      </c>
      <c r="G196" s="231"/>
      <c r="H196" s="271"/>
      <c r="I196" s="271"/>
      <c r="J196" s="231"/>
      <c r="K196" s="271"/>
      <c r="L196" s="271"/>
      <c r="M196" s="231"/>
      <c r="N196" s="271"/>
      <c r="O196" s="271"/>
      <c r="P196" s="527">
        <f t="shared" si="43"/>
        <v>9</v>
      </c>
      <c r="Q196" s="528">
        <f t="shared" si="43"/>
        <v>7</v>
      </c>
      <c r="R196" s="409">
        <f t="shared" si="41"/>
        <v>16</v>
      </c>
      <c r="S196" s="231"/>
      <c r="T196" s="271"/>
      <c r="U196" s="271"/>
      <c r="V196" s="328">
        <f t="shared" si="44"/>
        <v>9</v>
      </c>
      <c r="W196" s="328">
        <f t="shared" si="44"/>
        <v>7</v>
      </c>
      <c r="X196" s="409">
        <f t="shared" si="42"/>
        <v>16</v>
      </c>
    </row>
    <row r="197" spans="2:24" ht="29.25" customHeight="1" thickBot="1">
      <c r="B197" s="309" t="s">
        <v>154</v>
      </c>
      <c r="C197" s="316" t="s">
        <v>322</v>
      </c>
      <c r="D197" s="538">
        <v>4</v>
      </c>
      <c r="E197" s="539">
        <v>3</v>
      </c>
      <c r="F197" s="546">
        <f t="shared" si="40"/>
        <v>7</v>
      </c>
      <c r="G197" s="257"/>
      <c r="H197" s="578"/>
      <c r="I197" s="578"/>
      <c r="J197" s="257"/>
      <c r="K197" s="578"/>
      <c r="L197" s="578"/>
      <c r="M197" s="257"/>
      <c r="N197" s="578"/>
      <c r="O197" s="578"/>
      <c r="P197" s="523">
        <f t="shared" si="43"/>
        <v>4</v>
      </c>
      <c r="Q197" s="524">
        <f t="shared" si="43"/>
        <v>3</v>
      </c>
      <c r="R197" s="509">
        <f t="shared" si="41"/>
        <v>7</v>
      </c>
      <c r="S197" s="257"/>
      <c r="T197" s="578"/>
      <c r="U197" s="578"/>
      <c r="V197" s="510">
        <f t="shared" si="44"/>
        <v>4</v>
      </c>
      <c r="W197" s="496">
        <f t="shared" si="44"/>
        <v>3</v>
      </c>
      <c r="X197" s="509">
        <f t="shared" si="42"/>
        <v>7</v>
      </c>
    </row>
    <row r="198" spans="2:25" ht="29.25" customHeight="1" thickBot="1">
      <c r="B198" s="351"/>
      <c r="C198" s="354" t="s">
        <v>21</v>
      </c>
      <c r="D198" s="540">
        <f>SUM(D194:D197)</f>
        <v>31</v>
      </c>
      <c r="E198" s="540">
        <f>SUM(E194:E197)</f>
        <v>29</v>
      </c>
      <c r="F198" s="541">
        <f t="shared" si="40"/>
        <v>60</v>
      </c>
      <c r="G198" s="540">
        <f>SUM(G194:G197)</f>
        <v>0</v>
      </c>
      <c r="H198" s="540">
        <f>SUM(H194:H197)</f>
        <v>0</v>
      </c>
      <c r="I198" s="540">
        <f>+G198+H198</f>
        <v>0</v>
      </c>
      <c r="J198" s="541">
        <f>SUM(J194:J197)</f>
        <v>0</v>
      </c>
      <c r="K198" s="541">
        <f>SUM(K194:K197)</f>
        <v>0</v>
      </c>
      <c r="L198" s="540">
        <f>+J198+K198</f>
        <v>0</v>
      </c>
      <c r="M198" s="541">
        <f>SUM(M194:M197)</f>
        <v>0</v>
      </c>
      <c r="N198" s="541">
        <f>SUM(N194:N197)</f>
        <v>0</v>
      </c>
      <c r="O198" s="540">
        <f>+M198+N198</f>
        <v>0</v>
      </c>
      <c r="P198" s="541">
        <f>SUM(P194:P197)</f>
        <v>31</v>
      </c>
      <c r="Q198" s="541">
        <f>SUM(Q194:Q197)</f>
        <v>29</v>
      </c>
      <c r="R198" s="540">
        <f t="shared" si="41"/>
        <v>60</v>
      </c>
      <c r="S198" s="540">
        <f>SUM(S194:S197)</f>
        <v>0</v>
      </c>
      <c r="T198" s="540">
        <f>SUM(T194:T197)</f>
        <v>0</v>
      </c>
      <c r="U198" s="541">
        <f>+S198+T198</f>
        <v>0</v>
      </c>
      <c r="V198" s="540">
        <f>SUM(V194:V197)</f>
        <v>31</v>
      </c>
      <c r="W198" s="540">
        <f>SUM(W194:W197)</f>
        <v>29</v>
      </c>
      <c r="X198" s="541">
        <f t="shared" si="42"/>
        <v>60</v>
      </c>
      <c r="Y198" s="153"/>
    </row>
    <row r="199" spans="2:25" ht="29.25" customHeight="1" thickBot="1" thickTop="1">
      <c r="B199" s="861" t="s">
        <v>207</v>
      </c>
      <c r="C199" s="862"/>
      <c r="D199" s="353">
        <f>+D54+D93+D125+D193+D198</f>
        <v>2401</v>
      </c>
      <c r="E199" s="353">
        <f aca="true" t="shared" si="45" ref="E199:X199">+E54+E93+E125+E193+E198</f>
        <v>2587</v>
      </c>
      <c r="F199" s="353">
        <f t="shared" si="45"/>
        <v>4988</v>
      </c>
      <c r="G199" s="353">
        <f t="shared" si="45"/>
        <v>14</v>
      </c>
      <c r="H199" s="353">
        <f t="shared" si="45"/>
        <v>180</v>
      </c>
      <c r="I199" s="353">
        <f t="shared" si="45"/>
        <v>194</v>
      </c>
      <c r="J199" s="353">
        <f t="shared" si="45"/>
        <v>105</v>
      </c>
      <c r="K199" s="353">
        <f t="shared" si="45"/>
        <v>128</v>
      </c>
      <c r="L199" s="353">
        <f t="shared" si="45"/>
        <v>233</v>
      </c>
      <c r="M199" s="353">
        <f t="shared" si="45"/>
        <v>34</v>
      </c>
      <c r="N199" s="353">
        <f t="shared" si="45"/>
        <v>184</v>
      </c>
      <c r="O199" s="353">
        <f t="shared" si="45"/>
        <v>218</v>
      </c>
      <c r="P199" s="353">
        <f t="shared" si="45"/>
        <v>2554</v>
      </c>
      <c r="Q199" s="353">
        <f t="shared" si="45"/>
        <v>3079</v>
      </c>
      <c r="R199" s="353">
        <f t="shared" si="45"/>
        <v>5633</v>
      </c>
      <c r="S199" s="353">
        <f t="shared" si="45"/>
        <v>488</v>
      </c>
      <c r="T199" s="353">
        <f t="shared" si="45"/>
        <v>747</v>
      </c>
      <c r="U199" s="353">
        <f t="shared" si="45"/>
        <v>1235</v>
      </c>
      <c r="V199" s="353">
        <f t="shared" si="45"/>
        <v>3042</v>
      </c>
      <c r="W199" s="353">
        <f t="shared" si="45"/>
        <v>3826</v>
      </c>
      <c r="X199" s="353">
        <f t="shared" si="45"/>
        <v>6868</v>
      </c>
      <c r="Y199" s="153"/>
    </row>
    <row r="200" spans="2:25" ht="29.25" customHeight="1" thickTop="1">
      <c r="B200" s="816"/>
      <c r="C200" s="816"/>
      <c r="G200" s="4"/>
      <c r="H200" s="4"/>
      <c r="I200" s="4"/>
      <c r="J200" s="4"/>
      <c r="K200" s="4"/>
      <c r="L200" s="4"/>
      <c r="M200" s="4"/>
      <c r="N200" s="4"/>
      <c r="O200" s="4"/>
      <c r="Y200" s="153"/>
    </row>
    <row r="201" spans="2:25" s="153" customFormat="1" ht="29.25" customHeight="1">
      <c r="B201" s="816" t="s">
        <v>342</v>
      </c>
      <c r="C201" s="816"/>
      <c r="D201" s="816" t="s">
        <v>381</v>
      </c>
      <c r="E201" s="816"/>
      <c r="F201" s="816"/>
      <c r="G201" s="816"/>
      <c r="H201" s="816"/>
      <c r="I201" s="816"/>
      <c r="J201" s="816"/>
      <c r="K201" s="557"/>
      <c r="L201" s="557"/>
      <c r="M201" s="557"/>
      <c r="N201" s="557"/>
      <c r="O201" s="557"/>
      <c r="P201"/>
      <c r="Q201"/>
      <c r="R201"/>
      <c r="S201"/>
      <c r="T201"/>
      <c r="U201"/>
      <c r="V201"/>
      <c r="W201"/>
      <c r="X201"/>
      <c r="Y201"/>
    </row>
    <row r="202" spans="2:25" s="153" customFormat="1" ht="29.25" customHeight="1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2:25" s="153" customFormat="1" ht="15" customHeight="1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5" ht="25.5" customHeight="1"/>
    <row r="207" ht="15" customHeight="1"/>
  </sheetData>
  <sheetProtection/>
  <mergeCells count="78">
    <mergeCell ref="C27:X27"/>
    <mergeCell ref="C32:X32"/>
    <mergeCell ref="C37:X37"/>
    <mergeCell ref="B1:X1"/>
    <mergeCell ref="B2:X2"/>
    <mergeCell ref="B3:X3"/>
    <mergeCell ref="V4:X4"/>
    <mergeCell ref="S4:U5"/>
    <mergeCell ref="V5:X5"/>
    <mergeCell ref="P5:R5"/>
    <mergeCell ref="D4:R4"/>
    <mergeCell ref="D5:F5"/>
    <mergeCell ref="C50:X50"/>
    <mergeCell ref="C7:X7"/>
    <mergeCell ref="V97:X97"/>
    <mergeCell ref="J5:L5"/>
    <mergeCell ref="M5:O5"/>
    <mergeCell ref="G5:I5"/>
    <mergeCell ref="C14:X14"/>
    <mergeCell ref="C19:X19"/>
    <mergeCell ref="C22:X22"/>
    <mergeCell ref="C39:X39"/>
    <mergeCell ref="B199:C199"/>
    <mergeCell ref="B200:C200"/>
    <mergeCell ref="B94:X94"/>
    <mergeCell ref="B95:X95"/>
    <mergeCell ref="P98:R98"/>
    <mergeCell ref="V98:X98"/>
    <mergeCell ref="B127:X127"/>
    <mergeCell ref="M60:O60"/>
    <mergeCell ref="B129:X129"/>
    <mergeCell ref="B130:C130"/>
    <mergeCell ref="C42:X42"/>
    <mergeCell ref="C48:X48"/>
    <mergeCell ref="B96:X96"/>
    <mergeCell ref="B97:C97"/>
    <mergeCell ref="D97:R97"/>
    <mergeCell ref="S97:U98"/>
    <mergeCell ref="B165:X165"/>
    <mergeCell ref="J131:L131"/>
    <mergeCell ref="M131:O131"/>
    <mergeCell ref="P131:R131"/>
    <mergeCell ref="V131:X131"/>
    <mergeCell ref="G98:I98"/>
    <mergeCell ref="J98:L98"/>
    <mergeCell ref="M98:O98"/>
    <mergeCell ref="D98:F98"/>
    <mergeCell ref="D131:F131"/>
    <mergeCell ref="G131:I131"/>
    <mergeCell ref="P60:R60"/>
    <mergeCell ref="V60:X60"/>
    <mergeCell ref="C56:Y56"/>
    <mergeCell ref="C57:Y57"/>
    <mergeCell ref="C58:Y58"/>
    <mergeCell ref="D60:F60"/>
    <mergeCell ref="G60:I60"/>
    <mergeCell ref="J60:L60"/>
    <mergeCell ref="B128:X128"/>
    <mergeCell ref="P169:R169"/>
    <mergeCell ref="V169:X169"/>
    <mergeCell ref="B166:X166"/>
    <mergeCell ref="B167:X167"/>
    <mergeCell ref="D59:R59"/>
    <mergeCell ref="S59:U60"/>
    <mergeCell ref="V59:X59"/>
    <mergeCell ref="D130:R130"/>
    <mergeCell ref="S130:U131"/>
    <mergeCell ref="V130:X130"/>
    <mergeCell ref="B201:C201"/>
    <mergeCell ref="D201:J201"/>
    <mergeCell ref="B168:C168"/>
    <mergeCell ref="D168:R168"/>
    <mergeCell ref="S168:U169"/>
    <mergeCell ref="V168:X168"/>
    <mergeCell ref="D169:F169"/>
    <mergeCell ref="G169:I169"/>
    <mergeCell ref="J169:L169"/>
    <mergeCell ref="M169:O169"/>
  </mergeCells>
  <conditionalFormatting sqref="D8:X13">
    <cfRule type="containsBlanks" priority="18" dxfId="0" stopIfTrue="1">
      <formula>LEN(TRIM(D8))=0</formula>
    </cfRule>
    <cfRule type="containsBlanks" priority="19" dxfId="15" stopIfTrue="1">
      <formula>LEN(TRIM(D8))=0</formula>
    </cfRule>
  </conditionalFormatting>
  <conditionalFormatting sqref="D15:X18">
    <cfRule type="containsBlanks" priority="16" dxfId="0" stopIfTrue="1">
      <formula>LEN(TRIM(D15))=0</formula>
    </cfRule>
    <cfRule type="containsBlanks" priority="17" dxfId="15" stopIfTrue="1">
      <formula>LEN(TRIM(D15))=0</formula>
    </cfRule>
  </conditionalFormatting>
  <conditionalFormatting sqref="D20:X21">
    <cfRule type="containsBlanks" priority="15" dxfId="0" stopIfTrue="1">
      <formula>LEN(TRIM(D20))=0</formula>
    </cfRule>
  </conditionalFormatting>
  <conditionalFormatting sqref="D23:X26">
    <cfRule type="containsBlanks" priority="14" dxfId="0" stopIfTrue="1">
      <formula>LEN(TRIM(D23))=0</formula>
    </cfRule>
  </conditionalFormatting>
  <conditionalFormatting sqref="D28:X31">
    <cfRule type="containsBlanks" priority="13" dxfId="0" stopIfTrue="1">
      <formula>LEN(TRIM(D28))=0</formula>
    </cfRule>
  </conditionalFormatting>
  <conditionalFormatting sqref="D33:X36">
    <cfRule type="containsBlanks" priority="12" dxfId="0" stopIfTrue="1">
      <formula>LEN(TRIM(D33))=0</formula>
    </cfRule>
  </conditionalFormatting>
  <conditionalFormatting sqref="D38:X38">
    <cfRule type="containsBlanks" priority="11" dxfId="0" stopIfTrue="1">
      <formula>LEN(TRIM(D38))=0</formula>
    </cfRule>
  </conditionalFormatting>
  <conditionalFormatting sqref="D40:X41">
    <cfRule type="containsBlanks" priority="9" dxfId="0" stopIfTrue="1">
      <formula>LEN(TRIM(D40))=0</formula>
    </cfRule>
    <cfRule type="containsBlanks" priority="10" dxfId="6" stopIfTrue="1">
      <formula>LEN(TRIM(D40))=0</formula>
    </cfRule>
  </conditionalFormatting>
  <conditionalFormatting sqref="D43:X47">
    <cfRule type="containsBlanks" priority="7" dxfId="0" stopIfTrue="1">
      <formula>LEN(TRIM(D43))=0</formula>
    </cfRule>
    <cfRule type="containsBlanks" priority="8" dxfId="6" stopIfTrue="1">
      <formula>LEN(TRIM(D43))=0</formula>
    </cfRule>
  </conditionalFormatting>
  <conditionalFormatting sqref="D49:X49">
    <cfRule type="containsBlanks" priority="6" dxfId="0" stopIfTrue="1">
      <formula>LEN(TRIM(D49))=0</formula>
    </cfRule>
  </conditionalFormatting>
  <conditionalFormatting sqref="D51:X53">
    <cfRule type="containsBlanks" priority="5" dxfId="0" stopIfTrue="1">
      <formula>LEN(TRIM(D51))=0</formula>
    </cfRule>
  </conditionalFormatting>
  <conditionalFormatting sqref="D62:X92">
    <cfRule type="containsBlanks" priority="4" dxfId="0" stopIfTrue="1">
      <formula>LEN(TRIM(D62))=0</formula>
    </cfRule>
  </conditionalFormatting>
  <conditionalFormatting sqref="D100:X124">
    <cfRule type="containsBlanks" priority="3" dxfId="0" stopIfTrue="1">
      <formula>LEN(TRIM(D100))=0</formula>
    </cfRule>
  </conditionalFormatting>
  <conditionalFormatting sqref="D133:X164">
    <cfRule type="containsBlanks" priority="2" dxfId="0" stopIfTrue="1">
      <formula>LEN(TRIM(D133))=0</formula>
    </cfRule>
  </conditionalFormatting>
  <conditionalFormatting sqref="D171:X199">
    <cfRule type="containsBlanks" priority="1" dxfId="0" stopIfTrue="1">
      <formula>LEN(TRIM(D171))=0</formula>
    </cfRule>
  </conditionalFormatting>
  <printOptions horizontalCentered="1" verticalCentered="1"/>
  <pageMargins left="0.3937007874015748" right="0.3937007874015748" top="0" bottom="0" header="0" footer="0"/>
  <pageSetup fitToHeight="2" fitToWidth="2" horizontalDpi="600" verticalDpi="600" orientation="landscape" paperSize="9" scale="51" r:id="rId2"/>
  <rowBreaks count="4" manualBreakCount="4">
    <brk id="54" max="24" man="1"/>
    <brk id="93" max="255" man="1"/>
    <brk id="126" max="24" man="1"/>
    <brk id="16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2017-02-08T11:44:03Z</cp:lastPrinted>
  <dcterms:created xsi:type="dcterms:W3CDTF">2002-07-12T08:50:04Z</dcterms:created>
  <dcterms:modified xsi:type="dcterms:W3CDTF">2018-07-11T07:53:11Z</dcterms:modified>
  <cp:category/>
  <cp:version/>
  <cp:contentType/>
  <cp:contentStatus/>
</cp:coreProperties>
</file>