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6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'ENSTİTÜ'!$A$1:$Y$187</definedName>
    <definedName name="_xlnm.Print_Area" localSheetId="0">'FAK YO BÖL I II MEV ÖĞ SAY'!$A$1:$O$220</definedName>
  </definedNames>
  <calcPr fullCalcOnLoad="1"/>
</workbook>
</file>

<file path=xl/sharedStrings.xml><?xml version="1.0" encoding="utf-8"?>
<sst xmlns="http://schemas.openxmlformats.org/spreadsheetml/2006/main" count="666" uniqueCount="353">
  <si>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</si>
  <si>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</si>
  <si>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</si>
  <si>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</si>
  <si>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</si>
  <si>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</si>
  <si>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</si>
  <si>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</si>
  <si>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</si>
  <si>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</si>
  <si>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</si>
  <si>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</si>
  <si>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</si>
  <si>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</si>
  <si>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</si>
  <si>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</si>
  <si>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</si>
  <si>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</si>
  <si>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</si>
  <si>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</si>
  <si>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</si>
  <si>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</si>
  <si>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</si>
  <si>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</si>
  <si>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</si>
  <si>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</si>
  <si>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</si>
  <si>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</si>
  <si>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</si>
  <si>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</si>
  <si>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</si>
  <si>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</si>
  <si>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</si>
  <si>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</si>
  <si>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</si>
  <si>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Resim - İş Eğitimi</t>
  </si>
  <si>
    <t>Müzik Eğitimi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</si>
  <si>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</si>
  <si>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</si>
  <si>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</si>
  <si>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</si>
  <si>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</si>
  <si>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</si>
  <si>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Fen Bilgisi Öğretmenliği</t>
  </si>
  <si>
    <t>Fizik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</si>
  <si>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</si>
  <si>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</si>
  <si>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</si>
  <si>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</si>
  <si>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</si>
  <si>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Kimya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</si>
  <si>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</si>
  <si>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</si>
  <si>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</si>
  <si>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</si>
  <si>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</si>
  <si>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</si>
  <si>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</si>
  <si>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</si>
  <si>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</si>
  <si>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</si>
  <si>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</si>
  <si>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</si>
  <si>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</si>
  <si>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</si>
  <si>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</si>
  <si>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</si>
  <si>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</si>
  <si>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</si>
  <si>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</si>
  <si>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</si>
  <si>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</si>
  <si>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</si>
  <si>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</si>
  <si>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</si>
  <si>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</si>
  <si>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</si>
  <si>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</si>
  <si>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</si>
  <si>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</si>
  <si>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</si>
  <si>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</si>
  <si>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</si>
  <si>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</si>
  <si>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</si>
  <si>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</si>
  <si>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</si>
  <si>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</si>
  <si>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</si>
  <si>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Ziraat Mühendisliği</t>
  </si>
  <si>
    <t>Zootekni Bölümü</t>
  </si>
  <si>
    <t>Ebelik Bölümü</t>
  </si>
  <si>
    <t>Hemşirelik Bölümü</t>
  </si>
  <si>
    <t>SİVİL HAVACILIK YÜKSEKOKULU</t>
  </si>
  <si>
    <t>Sivil Hava Ulaştırma İşletmeciliği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</si>
  <si>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</si>
  <si>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</si>
  <si>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</si>
  <si>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</si>
  <si>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</si>
  <si>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</si>
  <si>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</si>
  <si>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 xml:space="preserve">Adelet 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</si>
  <si>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</si>
  <si>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</si>
  <si>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</si>
  <si>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</si>
  <si>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</si>
  <si>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</si>
  <si>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</si>
  <si>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</si>
  <si>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</si>
  <si>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</si>
  <si>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</si>
  <si>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</si>
  <si>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</si>
  <si>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</si>
  <si>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</si>
  <si>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</si>
  <si>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</si>
  <si>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</si>
  <si>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</si>
  <si>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</si>
  <si>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</si>
  <si>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Harita ve Kadastro Programı</t>
  </si>
  <si>
    <t>KAVAK MESLEK</t>
  </si>
  <si>
    <t>Yapı Denetimi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</si>
  <si>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</si>
  <si>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</si>
  <si>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</si>
  <si>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</si>
  <si>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</si>
  <si>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</si>
  <si>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</si>
  <si>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</si>
  <si>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</si>
  <si>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TERME MESLEK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</si>
  <si>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</si>
  <si>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</si>
  <si>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</si>
  <si>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</si>
  <si>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</si>
  <si>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Eğitim Yönetimi Teftişi Planlaması ve Ekonomisi</t>
  </si>
  <si>
    <t>Eğitimin Sosyal Tarihi ve Temelleri</t>
  </si>
  <si>
    <t>Yabancı Diller Eğitimi</t>
  </si>
  <si>
    <t>Alman Dili Eğitimi</t>
  </si>
  <si>
    <t>İngiliz Dili Eğitimi</t>
  </si>
  <si>
    <t xml:space="preserve">EĞİTİM </t>
  </si>
  <si>
    <t>Fransız Dili Eğitimi</t>
  </si>
  <si>
    <t>Ortaöğretim Sosyal Alanlar Eğitimi</t>
  </si>
  <si>
    <t>BİLİMLERİ</t>
  </si>
  <si>
    <t>İlköğretim</t>
  </si>
  <si>
    <t>Sosyal Bilgiler Eğitimi</t>
  </si>
  <si>
    <t>İlköğretim Fen Bilgisi Eğitimi</t>
  </si>
  <si>
    <t>İlköğretim Matematik Eğitimi</t>
  </si>
  <si>
    <t>Güzel Sanatlar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</si>
  <si>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</si>
  <si>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</si>
  <si>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</si>
  <si>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</si>
  <si>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</si>
  <si>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</si>
  <si>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</si>
  <si>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</si>
  <si>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</si>
  <si>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</si>
  <si>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</si>
  <si>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</si>
  <si>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</si>
  <si>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</si>
  <si>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</si>
  <si>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</si>
  <si>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</si>
  <si>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</si>
  <si>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</si>
  <si>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</si>
  <si>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</si>
  <si>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</si>
  <si>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</si>
  <si>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Malzeme Bilimi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</si>
  <si>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</si>
  <si>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</si>
  <si>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</si>
  <si>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</si>
  <si>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</si>
  <si>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</si>
  <si>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</si>
  <si>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</si>
  <si>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</si>
  <si>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</si>
  <si>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Fizyoloji</t>
  </si>
  <si>
    <t>Anatomi</t>
  </si>
  <si>
    <t>Histoloji-Embriyoloji</t>
  </si>
  <si>
    <t>Tıbbi Biyoloji</t>
  </si>
  <si>
    <t>Tıbbi Farmakoloji</t>
  </si>
  <si>
    <t>Tıbbi Biyokimya</t>
  </si>
  <si>
    <t>Tıbbi Mikrobiyoloji</t>
  </si>
  <si>
    <t>SAĞLIK</t>
  </si>
  <si>
    <t>Halk Sağlığı</t>
  </si>
  <si>
    <t>Biyoistatistik ve Tıp Bilişimi</t>
  </si>
  <si>
    <t>Kulak Burun Boğaz Odyoloji</t>
  </si>
  <si>
    <t>Radyolojik Bilimler</t>
  </si>
  <si>
    <t>Sinir Bilimleri</t>
  </si>
  <si>
    <t>Ortodonti</t>
  </si>
  <si>
    <t>Protetik Diş Tedavisi</t>
  </si>
  <si>
    <t>Periodontoloji</t>
  </si>
  <si>
    <t>Ağız Diş ve Çene Radyolojisi</t>
  </si>
  <si>
    <t>Pedodonti</t>
  </si>
  <si>
    <t>Endodonti</t>
  </si>
  <si>
    <t>Farmakoloji-Toksikoloji (Vet)</t>
  </si>
  <si>
    <t>Dölerme ve Suni Tohumlama (Vet)</t>
  </si>
  <si>
    <t>Beden Eğitimi ve Spor</t>
  </si>
  <si>
    <t>Halk Sağlığı Hemşireliği</t>
  </si>
  <si>
    <t>ENSTİTÜ  TOPLAMI</t>
  </si>
  <si>
    <t>Kardiyopulmoner Fizyoterapi</t>
  </si>
  <si>
    <t>Acil Tıp Hemşireliği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</si>
  <si>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</si>
  <si>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</si>
  <si>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</si>
  <si>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</si>
  <si>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</si>
  <si>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</si>
  <si>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</si>
  <si>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</si>
  <si>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</si>
  <si>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</si>
  <si>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</si>
  <si>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</si>
  <si>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</si>
  <si>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</si>
  <si>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</si>
  <si>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</si>
  <si>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Allerji ve İmmünoloji</t>
  </si>
  <si>
    <t>Beslenme Bilimi</t>
  </si>
  <si>
    <t>Eğitim Programları ve Öğretimi</t>
  </si>
  <si>
    <t>Kimya Mühendisliği</t>
  </si>
  <si>
    <t>Evde Bakım Hemşireliği</t>
  </si>
  <si>
    <t>Tarih Eğitimi</t>
  </si>
  <si>
    <t>Ortak İngiliz Dili Eğitimi</t>
  </si>
  <si>
    <t>Coğrafya Eğitimi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</si>
  <si>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</si>
  <si>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</si>
  <si>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</si>
  <si>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</si>
  <si>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</si>
  <si>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</si>
  <si>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</si>
  <si>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</si>
  <si>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</si>
  <si>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</si>
  <si>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</si>
  <si>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</si>
  <si>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>ÖNLİSANS VE LİSANS TOPLAMI</t>
  </si>
  <si>
    <t>TEZSİZ (UÖ)</t>
  </si>
  <si>
    <t>TEZSİZ (İÖ)</t>
  </si>
  <si>
    <t xml:space="preserve">İşletme ve Endüstri İlşkileri </t>
  </si>
  <si>
    <t xml:space="preserve">Dini Danışmanlık ve Rehberlik </t>
  </si>
  <si>
    <t>Büro Yönetimi ve Yönetici Asistanlığı Prog</t>
  </si>
  <si>
    <t>Fizik Eğitimi</t>
  </si>
  <si>
    <t>Bilgisayar ve Öğretim Teknolojileri</t>
  </si>
  <si>
    <t>Özel Hukuk</t>
  </si>
  <si>
    <t>Arkeoloji</t>
  </si>
  <si>
    <t>Psikoloji</t>
  </si>
  <si>
    <t>Evlilik ve Aile Danışmanlığı</t>
  </si>
  <si>
    <t>Moleküler Tıp</t>
  </si>
  <si>
    <t>GÜZEL SANATLAR</t>
  </si>
  <si>
    <t>Görsel İletişim Tasarımı Anasanat Dalı</t>
  </si>
  <si>
    <t>Akıllı Sistemler Mühendisliği</t>
  </si>
  <si>
    <t>Hesaplamalı Bilimler</t>
  </si>
  <si>
    <t>Nanobilim ve Nanoteknoloji ( İngilizce )</t>
  </si>
  <si>
    <t xml:space="preserve">DEVLET KONSERVATUVARI </t>
  </si>
  <si>
    <t>Sosyal Güvenlik Programı</t>
  </si>
  <si>
    <t>Halkla İlişkiler ve Tanıtım Programı</t>
  </si>
  <si>
    <t xml:space="preserve">YAŞAR DOĞU SPOR BİLİMLERİ  </t>
  </si>
  <si>
    <t xml:space="preserve">FAKÜLTESİ </t>
  </si>
  <si>
    <t>Tarım Makineleri Bölümü</t>
  </si>
  <si>
    <t>UZAKTAN ÖĞRETİM</t>
  </si>
  <si>
    <t xml:space="preserve">Posta Hizmetleri Programı </t>
  </si>
  <si>
    <t>UZAKTAN ÖĞRETİM TOPLAMI</t>
  </si>
  <si>
    <t>Medya ve İletişim Programı</t>
  </si>
  <si>
    <t>KONSERVATUVAR TOPLAMI</t>
  </si>
  <si>
    <t xml:space="preserve">SAMSUN MESLEK </t>
  </si>
  <si>
    <t>Anestezi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</si>
  <si>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</si>
  <si>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</si>
  <si>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</si>
  <si>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</si>
  <si>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</si>
  <si>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</si>
  <si>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</si>
  <si>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</si>
  <si>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>Su Ürünleri Hastalıkları (Vet)</t>
  </si>
  <si>
    <t>İç Hastalıkları (Veteriner)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</si>
  <si>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</si>
  <si>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</si>
  <si>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</si>
  <si>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</si>
  <si>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</si>
  <si>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Bilgi Güvenliği Teknolojisi Programı</t>
  </si>
  <si>
    <t>Bitki Koruma Programı</t>
  </si>
  <si>
    <t>Mimari Restorasyon Programı</t>
  </si>
  <si>
    <t>Gıda Kalite Kontrolü ve Analizi Programı</t>
  </si>
  <si>
    <t>Gıda Teknolojisi  Programı</t>
  </si>
  <si>
    <t>Mobilya ve Dekorasyon Programı</t>
  </si>
  <si>
    <t>Muhasebe ve Vergi Uygulamarı Programı</t>
  </si>
  <si>
    <t xml:space="preserve">Çağrı Merkezi Hizmetleri Programı </t>
  </si>
  <si>
    <t xml:space="preserve">YAŞAR DOĞU BEDEN EĞİTİMİ  </t>
  </si>
  <si>
    <t xml:space="preserve">SPOR YÜKSEKOKULU </t>
  </si>
  <si>
    <t>Toprak Bilimi ve Bitki Besleme</t>
  </si>
  <si>
    <t>Piyano Anasanat Dalı</t>
  </si>
  <si>
    <t>Resim Anasanat Dalı</t>
  </si>
  <si>
    <t>Yenilenebilir Enerji ve Uygulamaları (DSPL)</t>
  </si>
  <si>
    <t xml:space="preserve">Taşınmaz Geliştirme </t>
  </si>
  <si>
    <t>Müzik Bölümü</t>
  </si>
  <si>
    <t>Uluslararası Düzenleyici Bilimler</t>
  </si>
  <si>
    <t>Ağız Diş ve Çene  Cerrahisi</t>
  </si>
  <si>
    <t>Restoratif Diş Tedavisi</t>
  </si>
  <si>
    <t>Anatomi (Veteriner)</t>
  </si>
  <si>
    <t>Besin Hijyeni ve Teknolojisi Vetr)</t>
  </si>
  <si>
    <t>Biyokimya (Vet)</t>
  </si>
  <si>
    <t>Cerrahi (Vet)</t>
  </si>
  <si>
    <t>Doğum ve Jinekoloji (Veteriner)</t>
  </si>
  <si>
    <t>Fizyoloji (Vet)</t>
  </si>
  <si>
    <t>Hay. Bes. ve Beslenme Hast. (Vet)</t>
  </si>
  <si>
    <t>Mikrobiyoloji (Vet)</t>
  </si>
  <si>
    <t>Parazitoloji (Veteriner)</t>
  </si>
  <si>
    <t>Patoloji (Veteriner)</t>
  </si>
  <si>
    <t>Viroloji (Veteriner)</t>
  </si>
  <si>
    <t>Zootekni  (Veteriner)</t>
  </si>
  <si>
    <t>Hemşirelik</t>
  </si>
  <si>
    <t>Ruh Sağlığı ve Hastalıkları Hemş.</t>
  </si>
  <si>
    <t>Klinik Sinir Bilimleri</t>
  </si>
  <si>
    <t>Sağlık Yönetimi</t>
  </si>
  <si>
    <t>Vet. Hekimliği Tarihi ve Deontoloji</t>
  </si>
  <si>
    <t>(DSPL) Tıbbi Resimleme Anabilim Dalı</t>
  </si>
  <si>
    <t xml:space="preserve"> İLAHİYAT FAKÜLTESİ (U.E.)</t>
  </si>
  <si>
    <t>ALAÇAM MESLEK YÜKSEKOKULU (U.E.)</t>
  </si>
  <si>
    <t>YÜKSEKOKULU (U.E.)</t>
  </si>
  <si>
    <t>Sanat Tarihi</t>
  </si>
  <si>
    <t>Uluslararası İşletmecilik</t>
  </si>
  <si>
    <t>Moleküler Biyoloji ve Genetik</t>
  </si>
  <si>
    <t>Uluslararası Ticaret ve İşletmecilik Bölümü</t>
  </si>
  <si>
    <t>Mimarlık</t>
  </si>
  <si>
    <t>*   Güncelleme Tarihi</t>
  </si>
  <si>
    <t>Tarım Makinaları ve Teknolojileri Mühendisliği</t>
  </si>
  <si>
    <t>Adli Bilimler</t>
  </si>
  <si>
    <t>2016-2017 EĞİTİM-ÖĞRETİM YILI ENSTİTÜLERİN MEZUN ÖĞRENCİ SAYILARI</t>
  </si>
  <si>
    <t xml:space="preserve">    2016-2017   EĞİTİM-ÖĞRETİM YILI  MEZUN  ÖĞRENCİ SAYILARI</t>
  </si>
  <si>
    <t xml:space="preserve">   2016-2017   EĞİTİM-ÖĞRETİM YILI  MEZUN  ÖĞRENCİ SAYILARI</t>
  </si>
  <si>
    <t>SAMSUN SAĞLIK YÜKSEKOKULU</t>
  </si>
  <si>
    <t>ZİRAAT FAKÜLTESİ</t>
  </si>
  <si>
    <t>:25/ 10 / 2017</t>
  </si>
  <si>
    <t>*   Düzenleme Tarihi :25 / 10 / 2017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</si>
</sst>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</numFmts>
  <fonts count="1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i/>
      <sz val="11"/>
      <color indexed="20"/>
      <name val="Arial Tur"/>
      <family val="0"/>
    </font>
    <font>
      <b/>
      <sz val="11"/>
      <color indexed="10"/>
      <name val="Arial Tur"/>
      <family val="2"/>
    </font>
    <font>
      <b/>
      <i/>
      <sz val="11"/>
      <color indexed="17"/>
      <name val="Arial Tur"/>
      <family val="0"/>
    </font>
    <font>
      <b/>
      <i/>
      <sz val="11"/>
      <color indexed="60"/>
      <name val="Arial Tur"/>
      <family val="0"/>
    </font>
    <font>
      <b/>
      <i/>
      <sz val="12"/>
      <color indexed="10"/>
      <name val="Arial Tur"/>
      <family val="2"/>
    </font>
    <font>
      <b/>
      <i/>
      <sz val="11"/>
      <color indexed="56"/>
      <name val="Arial Tur"/>
      <family val="2"/>
    </font>
    <font>
      <b/>
      <i/>
      <sz val="11"/>
      <color indexed="14"/>
      <name val="Arial Tur"/>
      <family val="0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0"/>
      <color indexed="53"/>
      <name val="Arial Tur"/>
      <family val="2"/>
    </font>
    <font>
      <b/>
      <sz val="10"/>
      <color indexed="53"/>
      <name val="Arial Tur"/>
      <family val="2"/>
    </font>
    <font>
      <b/>
      <sz val="11"/>
      <color indexed="62"/>
      <name val="Arial Tur"/>
      <family val="2"/>
    </font>
    <font>
      <b/>
      <sz val="11"/>
      <color indexed="60"/>
      <name val="Arial Tur"/>
      <family val="0"/>
    </font>
    <font>
      <b/>
      <i/>
      <sz val="10"/>
      <color indexed="56"/>
      <name val="Arial Tur"/>
      <family val="2"/>
    </font>
    <font>
      <b/>
      <sz val="12"/>
      <color indexed="10"/>
      <name val="Times New Roman"/>
      <family val="1"/>
    </font>
    <font>
      <b/>
      <sz val="10"/>
      <color indexed="10"/>
      <name val="Arial Tur"/>
      <family val="0"/>
    </font>
    <font>
      <b/>
      <sz val="10"/>
      <color indexed="20"/>
      <name val="Arial Tur"/>
      <family val="0"/>
    </font>
    <font>
      <b/>
      <sz val="10"/>
      <color indexed="14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sz val="11"/>
      <color indexed="59"/>
      <name val="Arial"/>
      <family val="2"/>
    </font>
    <font>
      <b/>
      <sz val="11"/>
      <color indexed="59"/>
      <name val="Arial"/>
      <family val="2"/>
    </font>
    <font>
      <b/>
      <sz val="12"/>
      <color indexed="10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sz val="11"/>
      <color theme="1"/>
      <name val="Arial"/>
      <family val="2"/>
    </font>
    <font>
      <b/>
      <sz val="12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9" fillId="34" borderId="18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21" fillId="0" borderId="41" xfId="0" applyFont="1" applyBorder="1" applyAlignment="1">
      <alignment/>
    </xf>
    <xf numFmtId="0" fontId="0" fillId="33" borderId="39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0" fontId="20" fillId="33" borderId="5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37" borderId="11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37" borderId="33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1" fillId="34" borderId="4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13" fillId="0" borderId="54" xfId="0" applyFont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45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19" fillId="36" borderId="49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21" fillId="0" borderId="39" xfId="49" applyFont="1" applyFill="1" applyBorder="1">
      <alignment/>
      <protection/>
    </xf>
    <xf numFmtId="0" fontId="0" fillId="35" borderId="23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28" fillId="0" borderId="22" xfId="0" applyFont="1" applyBorder="1" applyAlignment="1">
      <alignment horizontal="right"/>
    </xf>
    <xf numFmtId="0" fontId="19" fillId="35" borderId="20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21" fillId="0" borderId="36" xfId="0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0" fillId="33" borderId="50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21" fillId="0" borderId="40" xfId="49" applyFont="1" applyFill="1" applyBorder="1">
      <alignment/>
      <protection/>
    </xf>
    <xf numFmtId="0" fontId="21" fillId="0" borderId="39" xfId="0" applyFont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58" xfId="49" applyFont="1" applyFill="1" applyBorder="1" applyAlignment="1">
      <alignment horizontal="left"/>
      <protection/>
    </xf>
    <xf numFmtId="0" fontId="28" fillId="0" borderId="20" xfId="0" applyFont="1" applyBorder="1" applyAlignment="1">
      <alignment horizontal="right"/>
    </xf>
    <xf numFmtId="0" fontId="19" fillId="34" borderId="18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4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28" fillId="0" borderId="17" xfId="0" applyFont="1" applyBorder="1" applyAlignment="1">
      <alignment horizontal="right"/>
    </xf>
    <xf numFmtId="0" fontId="19" fillId="35" borderId="49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1" fillId="0" borderId="26" xfId="0" applyFont="1" applyBorder="1" applyAlignment="1">
      <alignment/>
    </xf>
    <xf numFmtId="0" fontId="1" fillId="39" borderId="39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21" fillId="0" borderId="36" xfId="0" applyFont="1" applyBorder="1" applyAlignment="1">
      <alignment horizontal="left"/>
    </xf>
    <xf numFmtId="0" fontId="0" fillId="35" borderId="3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21" fillId="0" borderId="59" xfId="49" applyFont="1" applyFill="1" applyBorder="1">
      <alignment/>
      <protection/>
    </xf>
    <xf numFmtId="0" fontId="0" fillId="34" borderId="27" xfId="0" applyFont="1" applyFill="1" applyBorder="1" applyAlignment="1">
      <alignment horizontal="center"/>
    </xf>
    <xf numFmtId="0" fontId="14" fillId="33" borderId="57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5" xfId="49" applyFont="1" applyFill="1" applyBorder="1">
      <alignment/>
      <protection/>
    </xf>
    <xf numFmtId="0" fontId="1" fillId="0" borderId="26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0" fillId="37" borderId="33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21" fillId="0" borderId="26" xfId="49" applyFont="1" applyFill="1" applyBorder="1">
      <alignment/>
      <protection/>
    </xf>
    <xf numFmtId="0" fontId="0" fillId="37" borderId="3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9" fillId="37" borderId="55" xfId="0" applyFont="1" applyFill="1" applyBorder="1" applyAlignment="1">
      <alignment horizontal="center"/>
    </xf>
    <xf numFmtId="0" fontId="19" fillId="37" borderId="54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37" borderId="56" xfId="0" applyFont="1" applyFill="1" applyBorder="1" applyAlignment="1">
      <alignment horizontal="center"/>
    </xf>
    <xf numFmtId="0" fontId="19" fillId="37" borderId="61" xfId="0" applyFont="1" applyFill="1" applyBorder="1" applyAlignment="1">
      <alignment horizontal="center"/>
    </xf>
    <xf numFmtId="0" fontId="19" fillId="37" borderId="62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49" applyFont="1" applyFill="1" applyBorder="1" applyAlignment="1">
      <alignment horizontal="left"/>
      <protection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9" fillId="37" borderId="18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37" borderId="49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7" borderId="2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36" borderId="36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1" fillId="35" borderId="44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4" fillId="0" borderId="0" xfId="0" applyFont="1" applyAlignment="1">
      <alignment/>
    </xf>
    <xf numFmtId="0" fontId="25" fillId="36" borderId="63" xfId="0" applyFont="1" applyFill="1" applyBorder="1" applyAlignment="1">
      <alignment horizontal="center"/>
    </xf>
    <xf numFmtId="0" fontId="25" fillId="36" borderId="6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51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0" fillId="0" borderId="30" xfId="49" applyFont="1" applyFill="1" applyBorder="1" applyAlignment="1">
      <alignment horizontal="left"/>
      <protection/>
    </xf>
    <xf numFmtId="0" fontId="17" fillId="34" borderId="63" xfId="0" applyFont="1" applyFill="1" applyBorder="1" applyAlignment="1">
      <alignment horizontal="center"/>
    </xf>
    <xf numFmtId="0" fontId="31" fillId="34" borderId="62" xfId="0" applyFont="1" applyFill="1" applyBorder="1" applyAlignment="1">
      <alignment horizontal="center"/>
    </xf>
    <xf numFmtId="0" fontId="31" fillId="33" borderId="55" xfId="0" applyFont="1" applyFill="1" applyBorder="1" applyAlignment="1">
      <alignment horizontal="center"/>
    </xf>
    <xf numFmtId="0" fontId="31" fillId="33" borderId="65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19" fillId="33" borderId="65" xfId="0" applyFont="1" applyFill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16" fillId="0" borderId="62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41" fillId="0" borderId="0" xfId="0" applyFont="1" applyAlignment="1">
      <alignment/>
    </xf>
    <xf numFmtId="0" fontId="21" fillId="0" borderId="39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19" fillId="33" borderId="22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9" fillId="39" borderId="18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0" fillId="1" borderId="28" xfId="0" applyFont="1" applyFill="1" applyBorder="1" applyAlignment="1">
      <alignment horizontal="center"/>
    </xf>
    <xf numFmtId="0" fontId="0" fillId="1" borderId="45" xfId="0" applyFont="1" applyFill="1" applyBorder="1" applyAlignment="1">
      <alignment horizontal="center"/>
    </xf>
    <xf numFmtId="0" fontId="1" fillId="1" borderId="46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9" fillId="39" borderId="17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0" fillId="39" borderId="37" xfId="0" applyFont="1" applyFill="1" applyBorder="1" applyAlignment="1">
      <alignment horizontal="center"/>
    </xf>
    <xf numFmtId="0" fontId="0" fillId="39" borderId="38" xfId="0" applyFont="1" applyFill="1" applyBorder="1" applyAlignment="1">
      <alignment horizontal="center"/>
    </xf>
    <xf numFmtId="0" fontId="19" fillId="39" borderId="49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0" fillId="39" borderId="57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0" fillId="39" borderId="50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0" fillId="1" borderId="37" xfId="0" applyFont="1" applyFill="1" applyBorder="1" applyAlignment="1">
      <alignment horizontal="center"/>
    </xf>
    <xf numFmtId="0" fontId="0" fillId="1" borderId="38" xfId="0" applyFont="1" applyFill="1" applyBorder="1" applyAlignment="1">
      <alignment horizontal="center"/>
    </xf>
    <xf numFmtId="0" fontId="1" fillId="1" borderId="39" xfId="0" applyFont="1" applyFill="1" applyBorder="1" applyAlignment="1">
      <alignment horizontal="center"/>
    </xf>
    <xf numFmtId="0" fontId="0" fillId="1" borderId="57" xfId="0" applyFont="1" applyFill="1" applyBorder="1" applyAlignment="1">
      <alignment horizontal="center"/>
    </xf>
    <xf numFmtId="0" fontId="0" fillId="1" borderId="50" xfId="0" applyFont="1" applyFill="1" applyBorder="1" applyAlignment="1">
      <alignment horizontal="center"/>
    </xf>
    <xf numFmtId="0" fontId="0" fillId="1" borderId="51" xfId="0" applyFont="1" applyFill="1" applyBorder="1" applyAlignment="1">
      <alignment horizontal="center"/>
    </xf>
    <xf numFmtId="0" fontId="1" fillId="1" borderId="40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9" fillId="36" borderId="56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69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9" fillId="36" borderId="49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1" borderId="18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" fillId="1" borderId="22" xfId="0" applyFont="1" applyFill="1" applyBorder="1" applyAlignment="1">
      <alignment horizontal="center"/>
    </xf>
    <xf numFmtId="0" fontId="34" fillId="36" borderId="20" xfId="0" applyFont="1" applyFill="1" applyBorder="1" applyAlignment="1">
      <alignment/>
    </xf>
    <xf numFmtId="0" fontId="19" fillId="33" borderId="21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39" fillId="0" borderId="70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2" fillId="33" borderId="49" xfId="0" applyFont="1" applyFill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9" fillId="37" borderId="18" xfId="0" applyFont="1" applyFill="1" applyBorder="1" applyAlignment="1">
      <alignment horizontal="center"/>
    </xf>
    <xf numFmtId="0" fontId="39" fillId="37" borderId="17" xfId="0" applyFont="1" applyFill="1" applyBorder="1" applyAlignment="1">
      <alignment horizontal="center"/>
    </xf>
    <xf numFmtId="0" fontId="39" fillId="37" borderId="21" xfId="0" applyFont="1" applyFill="1" applyBorder="1" applyAlignment="1">
      <alignment horizontal="center"/>
    </xf>
    <xf numFmtId="0" fontId="39" fillId="35" borderId="49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0" fontId="35" fillId="34" borderId="4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45" fillId="34" borderId="64" xfId="0" applyFont="1" applyFill="1" applyBorder="1" applyAlignment="1">
      <alignment horizontal="center"/>
    </xf>
    <xf numFmtId="0" fontId="31" fillId="34" borderId="55" xfId="0" applyFont="1" applyFill="1" applyBorder="1" applyAlignment="1">
      <alignment horizontal="center"/>
    </xf>
    <xf numFmtId="0" fontId="31" fillId="35" borderId="54" xfId="0" applyFont="1" applyFill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45" fillId="34" borderId="63" xfId="0" applyFont="1" applyFill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9" borderId="13" xfId="0" applyFont="1" applyFill="1" applyBorder="1" applyAlignment="1">
      <alignment horizontal="center"/>
    </xf>
    <xf numFmtId="0" fontId="50" fillId="39" borderId="14" xfId="0" applyFont="1" applyFill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6" fillId="39" borderId="73" xfId="0" applyFont="1" applyFill="1" applyBorder="1" applyAlignment="1">
      <alignment horizontal="center"/>
    </xf>
    <xf numFmtId="0" fontId="16" fillId="39" borderId="74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1" fillId="0" borderId="58" xfId="49" applyFont="1" applyFill="1" applyBorder="1" applyAlignment="1">
      <alignment horizontal="left"/>
      <protection/>
    </xf>
    <xf numFmtId="0" fontId="1" fillId="34" borderId="52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34" borderId="76" xfId="0" applyFont="1" applyFill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50" fillId="34" borderId="77" xfId="0" applyFont="1" applyFill="1" applyBorder="1" applyAlignment="1">
      <alignment horizontal="center"/>
    </xf>
    <xf numFmtId="0" fontId="50" fillId="34" borderId="78" xfId="0" applyFont="1" applyFill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0" fontId="0" fillId="34" borderId="30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21" fillId="0" borderId="46" xfId="0" applyFont="1" applyBorder="1" applyAlignment="1">
      <alignment/>
    </xf>
    <xf numFmtId="0" fontId="21" fillId="0" borderId="46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48" fillId="34" borderId="79" xfId="0" applyFont="1" applyFill="1" applyBorder="1" applyAlignment="1">
      <alignment horizontal="center"/>
    </xf>
    <xf numFmtId="0" fontId="48" fillId="34" borderId="80" xfId="0" applyFont="1" applyFill="1" applyBorder="1" applyAlignment="1">
      <alignment horizontal="center"/>
    </xf>
    <xf numFmtId="0" fontId="48" fillId="34" borderId="81" xfId="0" applyFont="1" applyFill="1" applyBorder="1" applyAlignment="1">
      <alignment horizontal="center"/>
    </xf>
    <xf numFmtId="0" fontId="48" fillId="34" borderId="73" xfId="0" applyFont="1" applyFill="1" applyBorder="1" applyAlignment="1">
      <alignment horizontal="center"/>
    </xf>
    <xf numFmtId="0" fontId="48" fillId="34" borderId="74" xfId="0" applyFont="1" applyFill="1" applyBorder="1" applyAlignment="1">
      <alignment horizontal="center"/>
    </xf>
    <xf numFmtId="0" fontId="48" fillId="39" borderId="73" xfId="0" applyFont="1" applyFill="1" applyBorder="1" applyAlignment="1">
      <alignment horizontal="center"/>
    </xf>
    <xf numFmtId="0" fontId="48" fillId="39" borderId="74" xfId="0" applyFont="1" applyFill="1" applyBorder="1" applyAlignment="1">
      <alignment horizontal="center"/>
    </xf>
    <xf numFmtId="0" fontId="48" fillId="39" borderId="80" xfId="0" applyFont="1" applyFill="1" applyBorder="1" applyAlignment="1">
      <alignment horizontal="center"/>
    </xf>
    <xf numFmtId="0" fontId="49" fillId="34" borderId="63" xfId="0" applyFont="1" applyFill="1" applyBorder="1" applyAlignment="1">
      <alignment horizontal="center"/>
    </xf>
    <xf numFmtId="0" fontId="49" fillId="34" borderId="82" xfId="0" applyFont="1" applyFill="1" applyBorder="1" applyAlignment="1">
      <alignment horizontal="center"/>
    </xf>
    <xf numFmtId="0" fontId="49" fillId="34" borderId="83" xfId="0" applyFont="1" applyFill="1" applyBorder="1" applyAlignment="1">
      <alignment horizontal="center"/>
    </xf>
    <xf numFmtId="0" fontId="49" fillId="34" borderId="64" xfId="0" applyFont="1" applyFill="1" applyBorder="1" applyAlignment="1">
      <alignment horizontal="center"/>
    </xf>
    <xf numFmtId="0" fontId="49" fillId="39" borderId="63" xfId="0" applyFont="1" applyFill="1" applyBorder="1" applyAlignment="1">
      <alignment horizontal="center"/>
    </xf>
    <xf numFmtId="0" fontId="49" fillId="39" borderId="64" xfId="0" applyFont="1" applyFill="1" applyBorder="1" applyAlignment="1">
      <alignment horizontal="center"/>
    </xf>
    <xf numFmtId="0" fontId="49" fillId="39" borderId="83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23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0" fontId="20" fillId="36" borderId="84" xfId="0" applyFont="1" applyFill="1" applyBorder="1" applyAlignment="1">
      <alignment horizontal="center"/>
    </xf>
    <xf numFmtId="0" fontId="20" fillId="36" borderId="85" xfId="0" applyFont="1" applyFill="1" applyBorder="1" applyAlignment="1">
      <alignment horizontal="center"/>
    </xf>
    <xf numFmtId="0" fontId="20" fillId="36" borderId="39" xfId="0" applyFont="1" applyFill="1" applyBorder="1" applyAlignment="1">
      <alignment horizontal="center"/>
    </xf>
    <xf numFmtId="0" fontId="20" fillId="36" borderId="52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38" fillId="0" borderId="20" xfId="0" applyFont="1" applyFill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34" borderId="86" xfId="0" applyFont="1" applyFill="1" applyBorder="1" applyAlignment="1">
      <alignment horizontal="center"/>
    </xf>
    <xf numFmtId="0" fontId="17" fillId="34" borderId="71" xfId="0" applyFont="1" applyFill="1" applyBorder="1" applyAlignment="1">
      <alignment horizontal="center"/>
    </xf>
    <xf numFmtId="14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0" fontId="33" fillId="34" borderId="70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7" borderId="22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36" borderId="57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0" fillId="36" borderId="26" xfId="0" applyFont="1" applyFill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0" fillId="0" borderId="36" xfId="49" applyFont="1" applyFill="1" applyBorder="1" applyAlignment="1">
      <alignment horizontal="left"/>
      <protection/>
    </xf>
    <xf numFmtId="0" fontId="0" fillId="0" borderId="39" xfId="49" applyFont="1" applyFill="1" applyBorder="1" applyAlignment="1">
      <alignment horizontal="left"/>
      <protection/>
    </xf>
    <xf numFmtId="0" fontId="0" fillId="0" borderId="52" xfId="49" applyFont="1" applyFill="1" applyBorder="1" applyAlignment="1">
      <alignment horizontal="left"/>
      <protection/>
    </xf>
    <xf numFmtId="0" fontId="0" fillId="33" borderId="72" xfId="0" applyFont="1" applyFill="1" applyBorder="1" applyAlignment="1">
      <alignment horizontal="center"/>
    </xf>
    <xf numFmtId="0" fontId="0" fillId="0" borderId="48" xfId="49" applyFont="1" applyFill="1" applyBorder="1" applyAlignment="1">
      <alignment horizontal="left"/>
      <protection/>
    </xf>
    <xf numFmtId="0" fontId="39" fillId="35" borderId="84" xfId="0" applyFont="1" applyFill="1" applyBorder="1" applyAlignment="1">
      <alignment horizontal="center"/>
    </xf>
    <xf numFmtId="0" fontId="39" fillId="35" borderId="85" xfId="0" applyFont="1" applyFill="1" applyBorder="1" applyAlignment="1">
      <alignment horizontal="center"/>
    </xf>
    <xf numFmtId="0" fontId="28" fillId="0" borderId="70" xfId="0" applyFont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1" borderId="13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1" fillId="39" borderId="53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1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33" fillId="0" borderId="70" xfId="0" applyFont="1" applyFill="1" applyBorder="1" applyAlignment="1">
      <alignment horizontal="center"/>
    </xf>
    <xf numFmtId="0" fontId="33" fillId="37" borderId="4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34" borderId="22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37" borderId="20" xfId="0" applyFont="1" applyFill="1" applyBorder="1" applyAlignment="1">
      <alignment horizontal="center"/>
    </xf>
    <xf numFmtId="0" fontId="33" fillId="37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9" fillId="35" borderId="89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0" fontId="19" fillId="33" borderId="44" xfId="0" applyFont="1" applyFill="1" applyBorder="1" applyAlignment="1">
      <alignment horizontal="center"/>
    </xf>
    <xf numFmtId="0" fontId="19" fillId="33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0" fontId="16" fillId="0" borderId="5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23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4" fillId="0" borderId="62" xfId="0" applyFont="1" applyFill="1" applyBorder="1" applyAlignment="1">
      <alignment/>
    </xf>
    <xf numFmtId="0" fontId="6" fillId="0" borderId="53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1" fillId="0" borderId="4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16" fillId="0" borderId="40" xfId="0" applyFont="1" applyFill="1" applyBorder="1" applyAlignment="1">
      <alignment horizontal="center"/>
    </xf>
    <xf numFmtId="0" fontId="0" fillId="0" borderId="90" xfId="0" applyFill="1" applyBorder="1" applyAlignment="1">
      <alignment/>
    </xf>
    <xf numFmtId="0" fontId="7" fillId="0" borderId="56" xfId="0" applyFont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3" fillId="37" borderId="56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10" fillId="0" borderId="56" xfId="0" applyFont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2" fillId="0" borderId="62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7" fillId="0" borderId="40" xfId="0" applyFont="1" applyFill="1" applyBorder="1" applyAlignment="1">
      <alignment/>
    </xf>
    <xf numFmtId="0" fontId="52" fillId="0" borderId="40" xfId="0" applyFont="1" applyFill="1" applyBorder="1" applyAlignment="1">
      <alignment horizontal="center" vertical="justify"/>
    </xf>
    <xf numFmtId="0" fontId="52" fillId="0" borderId="66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center"/>
    </xf>
    <xf numFmtId="0" fontId="51" fillId="0" borderId="30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52" xfId="0" applyFont="1" applyBorder="1" applyAlignment="1">
      <alignment/>
    </xf>
    <xf numFmtId="0" fontId="52" fillId="0" borderId="22" xfId="0" applyFont="1" applyBorder="1" applyAlignment="1">
      <alignment horizontal="right"/>
    </xf>
    <xf numFmtId="0" fontId="51" fillId="0" borderId="2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8" fillId="35" borderId="70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8" fillId="37" borderId="70" xfId="0" applyFont="1" applyFill="1" applyBorder="1" applyAlignment="1">
      <alignment horizontal="center" vertical="center"/>
    </xf>
    <xf numFmtId="0" fontId="58" fillId="37" borderId="22" xfId="0" applyFont="1" applyFill="1" applyBorder="1" applyAlignment="1">
      <alignment horizontal="center" vertical="center"/>
    </xf>
    <xf numFmtId="0" fontId="58" fillId="37" borderId="18" xfId="0" applyFont="1" applyFill="1" applyBorder="1" applyAlignment="1">
      <alignment horizontal="center" vertical="center"/>
    </xf>
    <xf numFmtId="0" fontId="51" fillId="0" borderId="30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0" borderId="5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1" fillId="36" borderId="45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36" borderId="38" xfId="0" applyFont="1" applyFill="1" applyBorder="1" applyAlignment="1">
      <alignment horizontal="center" vertical="center"/>
    </xf>
    <xf numFmtId="0" fontId="51" fillId="36" borderId="39" xfId="0" applyFont="1" applyFill="1" applyBorder="1" applyAlignment="1">
      <alignment horizontal="center" vertical="center"/>
    </xf>
    <xf numFmtId="0" fontId="51" fillId="36" borderId="46" xfId="0" applyFont="1" applyFill="1" applyBorder="1" applyAlignment="1">
      <alignment horizontal="center" vertical="center"/>
    </xf>
    <xf numFmtId="0" fontId="51" fillId="36" borderId="25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51" fillId="36" borderId="47" xfId="0" applyFont="1" applyFill="1" applyBorder="1" applyAlignment="1">
      <alignment horizontal="center" vertical="center"/>
    </xf>
    <xf numFmtId="0" fontId="51" fillId="36" borderId="48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1" fillId="37" borderId="30" xfId="0" applyFont="1" applyFill="1" applyBorder="1" applyAlignment="1">
      <alignment horizontal="center" vertical="center"/>
    </xf>
    <xf numFmtId="0" fontId="51" fillId="37" borderId="45" xfId="0" applyFont="1" applyFill="1" applyBorder="1" applyAlignment="1">
      <alignment horizontal="center" vertical="center"/>
    </xf>
    <xf numFmtId="0" fontId="51" fillId="36" borderId="43" xfId="0" applyFont="1" applyFill="1" applyBorder="1" applyAlignment="1">
      <alignment horizontal="center" vertical="center"/>
    </xf>
    <xf numFmtId="0" fontId="51" fillId="36" borderId="52" xfId="0" applyFont="1" applyFill="1" applyBorder="1" applyAlignment="1">
      <alignment horizontal="center" vertical="center"/>
    </xf>
    <xf numFmtId="0" fontId="51" fillId="37" borderId="91" xfId="0" applyFont="1" applyFill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/>
    </xf>
    <xf numFmtId="0" fontId="51" fillId="37" borderId="38" xfId="0" applyFont="1" applyFill="1" applyBorder="1" applyAlignment="1">
      <alignment horizontal="center" vertical="center"/>
    </xf>
    <xf numFmtId="0" fontId="51" fillId="36" borderId="59" xfId="0" applyFont="1" applyFill="1" applyBorder="1" applyAlignment="1">
      <alignment horizontal="center" vertical="center"/>
    </xf>
    <xf numFmtId="0" fontId="51" fillId="36" borderId="58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51" fillId="37" borderId="5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51" fillId="0" borderId="26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3" fillId="35" borderId="40" xfId="0" applyFont="1" applyFill="1" applyBorder="1" applyAlignment="1">
      <alignment horizontal="center" vertical="center"/>
    </xf>
    <xf numFmtId="0" fontId="60" fillId="36" borderId="66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center" vertical="center"/>
    </xf>
    <xf numFmtId="0" fontId="60" fillId="36" borderId="40" xfId="0" applyFont="1" applyFill="1" applyBorder="1" applyAlignment="1">
      <alignment horizontal="center" vertical="center"/>
    </xf>
    <xf numFmtId="0" fontId="59" fillId="36" borderId="40" xfId="0" applyFont="1" applyFill="1" applyBorder="1" applyAlignment="1">
      <alignment horizontal="center" vertical="center"/>
    </xf>
    <xf numFmtId="0" fontId="51" fillId="35" borderId="59" xfId="0" applyFont="1" applyFill="1" applyBorder="1" applyAlignment="1">
      <alignment horizontal="center" vertical="center"/>
    </xf>
    <xf numFmtId="0" fontId="53" fillId="35" borderId="46" xfId="0" applyFont="1" applyFill="1" applyBorder="1" applyAlignment="1">
      <alignment horizontal="center" vertical="center"/>
    </xf>
    <xf numFmtId="0" fontId="53" fillId="37" borderId="40" xfId="0" applyFont="1" applyFill="1" applyBorder="1" applyAlignment="1">
      <alignment horizontal="center" vertical="center"/>
    </xf>
    <xf numFmtId="0" fontId="53" fillId="35" borderId="39" xfId="0" applyFont="1" applyFill="1" applyBorder="1" applyAlignment="1">
      <alignment horizontal="center" vertical="center"/>
    </xf>
    <xf numFmtId="0" fontId="51" fillId="40" borderId="24" xfId="0" applyFont="1" applyFill="1" applyBorder="1" applyAlignment="1">
      <alignment horizontal="center" vertical="center"/>
    </xf>
    <xf numFmtId="0" fontId="53" fillId="37" borderId="39" xfId="0" applyFont="1" applyFill="1" applyBorder="1" applyAlignment="1">
      <alignment horizontal="center" vertical="center"/>
    </xf>
    <xf numFmtId="0" fontId="51" fillId="35" borderId="58" xfId="0" applyFont="1" applyFill="1" applyBorder="1" applyAlignment="1">
      <alignment horizontal="center" vertical="center"/>
    </xf>
    <xf numFmtId="0" fontId="51" fillId="35" borderId="38" xfId="0" applyFont="1" applyFill="1" applyBorder="1" applyAlignment="1">
      <alignment horizontal="center" vertical="center"/>
    </xf>
    <xf numFmtId="0" fontId="51" fillId="41" borderId="24" xfId="0" applyFont="1" applyFill="1" applyBorder="1" applyAlignment="1">
      <alignment horizontal="center" vertical="center"/>
    </xf>
    <xf numFmtId="0" fontId="53" fillId="36" borderId="39" xfId="0" applyFont="1" applyFill="1" applyBorder="1" applyAlignment="1">
      <alignment horizontal="center" vertical="center"/>
    </xf>
    <xf numFmtId="0" fontId="53" fillId="37" borderId="46" xfId="0" applyFont="1" applyFill="1" applyBorder="1" applyAlignment="1">
      <alignment horizontal="center" vertical="center"/>
    </xf>
    <xf numFmtId="0" fontId="53" fillId="35" borderId="48" xfId="0" applyFont="1" applyFill="1" applyBorder="1" applyAlignment="1">
      <alignment horizontal="center" vertical="center"/>
    </xf>
    <xf numFmtId="0" fontId="51" fillId="36" borderId="92" xfId="0" applyFont="1" applyFill="1" applyBorder="1" applyAlignment="1">
      <alignment horizontal="center" vertical="center"/>
    </xf>
    <xf numFmtId="0" fontId="51" fillId="35" borderId="92" xfId="0" applyFont="1" applyFill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/>
    </xf>
    <xf numFmtId="0" fontId="53" fillId="37" borderId="48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1" fillId="33" borderId="92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61" fillId="33" borderId="70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62" fillId="36" borderId="70" xfId="0" applyFont="1" applyFill="1" applyBorder="1" applyAlignment="1">
      <alignment horizontal="center" vertical="center"/>
    </xf>
    <xf numFmtId="0" fontId="62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108" fillId="40" borderId="49" xfId="0" applyFont="1" applyFill="1" applyBorder="1" applyAlignment="1">
      <alignment horizontal="center" vertical="center"/>
    </xf>
    <xf numFmtId="0" fontId="108" fillId="4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51" fillId="35" borderId="70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0" fontId="64" fillId="36" borderId="70" xfId="0" applyFont="1" applyFill="1" applyBorder="1" applyAlignment="1">
      <alignment horizontal="center" vertical="center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4" fillId="37" borderId="70" xfId="0" applyFont="1" applyFill="1" applyBorder="1" applyAlignment="1">
      <alignment horizontal="center" vertical="center"/>
    </xf>
    <xf numFmtId="0" fontId="64" fillId="37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7" fillId="0" borderId="62" xfId="0" applyFont="1" applyBorder="1" applyAlignment="1">
      <alignment/>
    </xf>
    <xf numFmtId="0" fontId="57" fillId="0" borderId="40" xfId="0" applyFont="1" applyBorder="1" applyAlignment="1">
      <alignment/>
    </xf>
    <xf numFmtId="0" fontId="52" fillId="0" borderId="53" xfId="0" applyFont="1" applyBorder="1" applyAlignment="1">
      <alignment horizontal="center"/>
    </xf>
    <xf numFmtId="0" fontId="51" fillId="0" borderId="30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/>
    </xf>
    <xf numFmtId="0" fontId="51" fillId="0" borderId="58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center" vertical="center"/>
    </xf>
    <xf numFmtId="0" fontId="65" fillId="36" borderId="28" xfId="0" applyFont="1" applyFill="1" applyBorder="1" applyAlignment="1">
      <alignment vertical="center"/>
    </xf>
    <xf numFmtId="0" fontId="65" fillId="36" borderId="45" xfId="0" applyFont="1" applyFill="1" applyBorder="1" applyAlignment="1">
      <alignment vertical="center"/>
    </xf>
    <xf numFmtId="0" fontId="65" fillId="36" borderId="46" xfId="0" applyFont="1" applyFill="1" applyBorder="1" applyAlignment="1">
      <alignment vertical="center"/>
    </xf>
    <xf numFmtId="0" fontId="65" fillId="36" borderId="57" xfId="0" applyFont="1" applyFill="1" applyBorder="1" applyAlignment="1">
      <alignment vertical="center"/>
    </xf>
    <xf numFmtId="0" fontId="65" fillId="36" borderId="36" xfId="0" applyFont="1" applyFill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3" fillId="37" borderId="36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65" fillId="36" borderId="23" xfId="0" applyFont="1" applyFill="1" applyBorder="1" applyAlignment="1">
      <alignment vertical="center"/>
    </xf>
    <xf numFmtId="0" fontId="65" fillId="36" borderId="38" xfId="0" applyFont="1" applyFill="1" applyBorder="1" applyAlignment="1">
      <alignment vertical="center"/>
    </xf>
    <xf numFmtId="0" fontId="65" fillId="36" borderId="39" xfId="0" applyFont="1" applyFill="1" applyBorder="1" applyAlignment="1">
      <alignment vertical="center"/>
    </xf>
    <xf numFmtId="0" fontId="65" fillId="36" borderId="37" xfId="0" applyFont="1" applyFill="1" applyBorder="1" applyAlignment="1">
      <alignment vertical="center"/>
    </xf>
    <xf numFmtId="0" fontId="56" fillId="0" borderId="39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1" fillId="37" borderId="43" xfId="0" applyFont="1" applyFill="1" applyBorder="1" applyAlignment="1">
      <alignment horizontal="center" vertical="center"/>
    </xf>
    <xf numFmtId="0" fontId="51" fillId="37" borderId="47" xfId="0" applyFont="1" applyFill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/>
    </xf>
    <xf numFmtId="0" fontId="65" fillId="36" borderId="23" xfId="0" applyFont="1" applyFill="1" applyBorder="1" applyAlignment="1">
      <alignment horizontal="center" vertical="center"/>
    </xf>
    <xf numFmtId="0" fontId="65" fillId="36" borderId="38" xfId="0" applyFont="1" applyFill="1" applyBorder="1" applyAlignment="1">
      <alignment horizontal="center" vertical="center"/>
    </xf>
    <xf numFmtId="0" fontId="65" fillId="36" borderId="39" xfId="0" applyFont="1" applyFill="1" applyBorder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67" fillId="36" borderId="25" xfId="0" applyFont="1" applyFill="1" applyBorder="1" applyAlignment="1">
      <alignment horizontal="center" vertical="center"/>
    </xf>
    <xf numFmtId="0" fontId="67" fillId="36" borderId="38" xfId="0" applyFont="1" applyFill="1" applyBorder="1" applyAlignment="1">
      <alignment horizontal="center" vertical="center"/>
    </xf>
    <xf numFmtId="0" fontId="54" fillId="36" borderId="39" xfId="0" applyFont="1" applyFill="1" applyBorder="1" applyAlignment="1">
      <alignment horizontal="center" vertical="center"/>
    </xf>
    <xf numFmtId="0" fontId="65" fillId="36" borderId="58" xfId="0" applyFont="1" applyFill="1" applyBorder="1" applyAlignment="1">
      <alignment vertical="center"/>
    </xf>
    <xf numFmtId="0" fontId="65" fillId="36" borderId="25" xfId="0" applyFont="1" applyFill="1" applyBorder="1" applyAlignment="1">
      <alignment vertical="center"/>
    </xf>
    <xf numFmtId="0" fontId="51" fillId="33" borderId="58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1" fillId="37" borderId="58" xfId="0" applyFont="1" applyFill="1" applyBorder="1" applyAlignment="1">
      <alignment horizontal="center" vertical="center"/>
    </xf>
    <xf numFmtId="0" fontId="65" fillId="36" borderId="58" xfId="0" applyFont="1" applyFill="1" applyBorder="1" applyAlignment="1">
      <alignment horizontal="center" vertical="center"/>
    </xf>
    <xf numFmtId="0" fontId="65" fillId="36" borderId="25" xfId="0" applyFont="1" applyFill="1" applyBorder="1" applyAlignment="1">
      <alignment horizontal="center" vertical="center"/>
    </xf>
    <xf numFmtId="0" fontId="56" fillId="42" borderId="39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58" fillId="36" borderId="70" xfId="0" applyFont="1" applyFill="1" applyBorder="1" applyAlignment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58" fillId="35" borderId="49" xfId="0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/>
    </xf>
    <xf numFmtId="0" fontId="51" fillId="43" borderId="30" xfId="0" applyFont="1" applyFill="1" applyBorder="1" applyAlignment="1">
      <alignment horizontal="left" vertical="top" wrapText="1"/>
    </xf>
    <xf numFmtId="0" fontId="51" fillId="43" borderId="25" xfId="0" applyFont="1" applyFill="1" applyBorder="1" applyAlignment="1">
      <alignment horizontal="left" vertical="top" wrapText="1"/>
    </xf>
    <xf numFmtId="0" fontId="51" fillId="43" borderId="93" xfId="0" applyFont="1" applyFill="1" applyBorder="1" applyAlignment="1">
      <alignment horizontal="left" vertical="top" wrapText="1"/>
    </xf>
    <xf numFmtId="0" fontId="51" fillId="36" borderId="59" xfId="0" applyFont="1" applyFill="1" applyBorder="1" applyAlignment="1">
      <alignment horizontal="left" vertical="center"/>
    </xf>
    <xf numFmtId="0" fontId="51" fillId="36" borderId="45" xfId="0" applyFont="1" applyFill="1" applyBorder="1" applyAlignment="1">
      <alignment horizontal="left" vertical="center"/>
    </xf>
    <xf numFmtId="0" fontId="51" fillId="36" borderId="46" xfId="0" applyFont="1" applyFill="1" applyBorder="1" applyAlignment="1">
      <alignment horizontal="left" vertical="center"/>
    </xf>
    <xf numFmtId="0" fontId="51" fillId="36" borderId="30" xfId="0" applyFont="1" applyFill="1" applyBorder="1" applyAlignment="1">
      <alignment horizontal="left" vertical="center"/>
    </xf>
    <xf numFmtId="0" fontId="51" fillId="43" borderId="23" xfId="0" applyFont="1" applyFill="1" applyBorder="1" applyAlignment="1">
      <alignment horizontal="center" vertical="center" wrapText="1"/>
    </xf>
    <xf numFmtId="0" fontId="51" fillId="36" borderId="58" xfId="0" applyFont="1" applyFill="1" applyBorder="1" applyAlignment="1">
      <alignment horizontal="left" vertical="center"/>
    </xf>
    <xf numFmtId="0" fontId="51" fillId="36" borderId="38" xfId="0" applyFont="1" applyFill="1" applyBorder="1" applyAlignment="1">
      <alignment horizontal="left" vertical="center"/>
    </xf>
    <xf numFmtId="0" fontId="51" fillId="36" borderId="39" xfId="0" applyFont="1" applyFill="1" applyBorder="1" applyAlignment="1">
      <alignment horizontal="left" vertical="center"/>
    </xf>
    <xf numFmtId="0" fontId="51" fillId="36" borderId="25" xfId="0" applyFont="1" applyFill="1" applyBorder="1" applyAlignment="1">
      <alignment horizontal="left" vertical="center"/>
    </xf>
    <xf numFmtId="0" fontId="53" fillId="36" borderId="39" xfId="0" applyFont="1" applyFill="1" applyBorder="1" applyAlignment="1">
      <alignment horizontal="left" vertical="center"/>
    </xf>
    <xf numFmtId="0" fontId="53" fillId="35" borderId="25" xfId="0" applyFont="1" applyFill="1" applyBorder="1" applyAlignment="1">
      <alignment horizontal="center" vertical="center"/>
    </xf>
    <xf numFmtId="0" fontId="51" fillId="36" borderId="92" xfId="0" applyFont="1" applyFill="1" applyBorder="1" applyAlignment="1">
      <alignment horizontal="left" vertical="center"/>
    </xf>
    <xf numFmtId="0" fontId="51" fillId="36" borderId="47" xfId="0" applyFont="1" applyFill="1" applyBorder="1" applyAlignment="1">
      <alignment horizontal="left" vertical="center"/>
    </xf>
    <xf numFmtId="0" fontId="51" fillId="36" borderId="48" xfId="0" applyFont="1" applyFill="1" applyBorder="1" applyAlignment="1">
      <alignment horizontal="left" vertical="center"/>
    </xf>
    <xf numFmtId="0" fontId="51" fillId="36" borderId="43" xfId="0" applyFont="1" applyFill="1" applyBorder="1" applyAlignment="1">
      <alignment horizontal="left" vertical="center"/>
    </xf>
    <xf numFmtId="0" fontId="51" fillId="36" borderId="94" xfId="0" applyFont="1" applyFill="1" applyBorder="1" applyAlignment="1">
      <alignment horizontal="left" vertical="center"/>
    </xf>
    <xf numFmtId="0" fontId="51" fillId="36" borderId="85" xfId="0" applyFont="1" applyFill="1" applyBorder="1" applyAlignment="1">
      <alignment horizontal="left" vertical="center"/>
    </xf>
    <xf numFmtId="0" fontId="51" fillId="36" borderId="95" xfId="0" applyFont="1" applyFill="1" applyBorder="1" applyAlignment="1">
      <alignment horizontal="left" vertical="center"/>
    </xf>
    <xf numFmtId="0" fontId="51" fillId="36" borderId="52" xfId="0" applyFont="1" applyFill="1" applyBorder="1" applyAlignment="1">
      <alignment horizontal="left" vertical="center"/>
    </xf>
    <xf numFmtId="0" fontId="51" fillId="36" borderId="93" xfId="0" applyFont="1" applyFill="1" applyBorder="1" applyAlignment="1">
      <alignment horizontal="left" vertical="center"/>
    </xf>
    <xf numFmtId="0" fontId="53" fillId="36" borderId="52" xfId="0" applyFont="1" applyFill="1" applyBorder="1" applyAlignment="1">
      <alignment horizontal="left" vertical="center"/>
    </xf>
    <xf numFmtId="0" fontId="52" fillId="0" borderId="90" xfId="0" applyFont="1" applyFill="1" applyBorder="1" applyAlignment="1">
      <alignment horizontal="center"/>
    </xf>
    <xf numFmtId="0" fontId="51" fillId="43" borderId="25" xfId="0" applyFont="1" applyFill="1" applyBorder="1" applyAlignment="1">
      <alignment vertical="center" wrapText="1"/>
    </xf>
    <xf numFmtId="0" fontId="51" fillId="0" borderId="43" xfId="0" applyFont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0" fontId="51" fillId="0" borderId="36" xfId="0" applyFont="1" applyBorder="1" applyAlignment="1">
      <alignment horizontal="left"/>
    </xf>
    <xf numFmtId="0" fontId="51" fillId="35" borderId="12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left" vertical="justify"/>
    </xf>
    <xf numFmtId="0" fontId="51" fillId="36" borderId="35" xfId="0" applyFont="1" applyFill="1" applyBorder="1" applyAlignment="1">
      <alignment horizontal="left" vertical="justify"/>
    </xf>
    <xf numFmtId="0" fontId="51" fillId="36" borderId="36" xfId="0" applyFont="1" applyFill="1" applyBorder="1" applyAlignment="1">
      <alignment horizontal="left" vertical="justify"/>
    </xf>
    <xf numFmtId="0" fontId="51" fillId="36" borderId="34" xfId="0" applyFont="1" applyFill="1" applyBorder="1" applyAlignment="1">
      <alignment horizontal="left" vertical="justify"/>
    </xf>
    <xf numFmtId="0" fontId="66" fillId="35" borderId="12" xfId="0" applyFont="1" applyFill="1" applyBorder="1" applyAlignment="1">
      <alignment horizontal="center"/>
    </xf>
    <xf numFmtId="0" fontId="67" fillId="36" borderId="11" xfId="0" applyFont="1" applyFill="1" applyBorder="1" applyAlignment="1">
      <alignment horizontal="center"/>
    </xf>
    <xf numFmtId="0" fontId="67" fillId="36" borderId="12" xfId="0" applyFont="1" applyFill="1" applyBorder="1" applyAlignment="1">
      <alignment horizontal="center"/>
    </xf>
    <xf numFmtId="0" fontId="67" fillId="36" borderId="16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36" borderId="23" xfId="0" applyFont="1" applyFill="1" applyBorder="1" applyAlignment="1">
      <alignment horizontal="left" vertical="justify"/>
    </xf>
    <xf numFmtId="0" fontId="51" fillId="36" borderId="38" xfId="0" applyFont="1" applyFill="1" applyBorder="1" applyAlignment="1">
      <alignment horizontal="left" vertical="justify"/>
    </xf>
    <xf numFmtId="0" fontId="51" fillId="36" borderId="39" xfId="0" applyFont="1" applyFill="1" applyBorder="1" applyAlignment="1">
      <alignment horizontal="left" vertical="justify"/>
    </xf>
    <xf numFmtId="0" fontId="51" fillId="36" borderId="37" xfId="0" applyFont="1" applyFill="1" applyBorder="1" applyAlignment="1">
      <alignment horizontal="left" vertical="justify"/>
    </xf>
    <xf numFmtId="0" fontId="51" fillId="36" borderId="42" xfId="0" applyFont="1" applyFill="1" applyBorder="1" applyAlignment="1">
      <alignment horizontal="left" vertical="justify"/>
    </xf>
    <xf numFmtId="0" fontId="51" fillId="36" borderId="47" xfId="0" applyFont="1" applyFill="1" applyBorder="1" applyAlignment="1">
      <alignment horizontal="left" vertical="justify"/>
    </xf>
    <xf numFmtId="0" fontId="51" fillId="36" borderId="48" xfId="0" applyFont="1" applyFill="1" applyBorder="1" applyAlignment="1">
      <alignment horizontal="left" vertical="justify"/>
    </xf>
    <xf numFmtId="0" fontId="51" fillId="36" borderId="69" xfId="0" applyFont="1" applyFill="1" applyBorder="1" applyAlignment="1">
      <alignment horizontal="left" vertical="justify"/>
    </xf>
    <xf numFmtId="0" fontId="51" fillId="36" borderId="84" xfId="0" applyFont="1" applyFill="1" applyBorder="1" applyAlignment="1">
      <alignment horizontal="left" vertical="justify"/>
    </xf>
    <xf numFmtId="0" fontId="51" fillId="36" borderId="85" xfId="0" applyFont="1" applyFill="1" applyBorder="1" applyAlignment="1">
      <alignment horizontal="left" vertical="justify"/>
    </xf>
    <xf numFmtId="0" fontId="51" fillId="36" borderId="52" xfId="0" applyFont="1" applyFill="1" applyBorder="1" applyAlignment="1">
      <alignment horizontal="left" vertical="justify"/>
    </xf>
    <xf numFmtId="0" fontId="58" fillId="34" borderId="96" xfId="0" applyFont="1" applyFill="1" applyBorder="1" applyAlignment="1">
      <alignment horizontal="center" vertical="center"/>
    </xf>
    <xf numFmtId="0" fontId="58" fillId="34" borderId="97" xfId="0" applyFont="1" applyFill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58" fillId="0" borderId="97" xfId="0" applyFont="1" applyBorder="1" applyAlignment="1">
      <alignment horizontal="center" vertical="center"/>
    </xf>
    <xf numFmtId="0" fontId="64" fillId="0" borderId="98" xfId="0" applyFont="1" applyBorder="1" applyAlignment="1">
      <alignment horizontal="center" vertical="center"/>
    </xf>
    <xf numFmtId="0" fontId="52" fillId="0" borderId="99" xfId="0" applyFont="1" applyBorder="1" applyAlignment="1">
      <alignment horizontal="right" vertical="center"/>
    </xf>
    <xf numFmtId="0" fontId="52" fillId="0" borderId="0" xfId="0" applyFont="1" applyBorder="1" applyAlignment="1">
      <alignment horizontal="right"/>
    </xf>
    <xf numFmtId="0" fontId="58" fillId="35" borderId="0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8" fillId="37" borderId="17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1" fillId="41" borderId="18" xfId="0" applyFont="1" applyFill="1" applyBorder="1" applyAlignment="1">
      <alignment horizontal="center" vertical="center"/>
    </xf>
    <xf numFmtId="0" fontId="51" fillId="41" borderId="21" xfId="0" applyFont="1" applyFill="1" applyBorder="1" applyAlignment="1">
      <alignment horizontal="center" vertical="center"/>
    </xf>
    <xf numFmtId="0" fontId="51" fillId="35" borderId="51" xfId="0" applyFont="1" applyFill="1" applyBorder="1" applyAlignment="1">
      <alignment horizontal="center" vertical="center"/>
    </xf>
    <xf numFmtId="0" fontId="60" fillId="36" borderId="58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vertical="center"/>
    </xf>
    <xf numFmtId="0" fontId="60" fillId="36" borderId="39" xfId="0" applyFont="1" applyFill="1" applyBorder="1" applyAlignment="1">
      <alignment horizontal="center" vertical="center"/>
    </xf>
    <xf numFmtId="0" fontId="59" fillId="36" borderId="39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/>
    </xf>
    <xf numFmtId="0" fontId="0" fillId="0" borderId="100" xfId="0" applyNumberFormat="1" applyBorder="1" applyAlignment="1">
      <alignment horizontal="center" vertical="center"/>
    </xf>
    <xf numFmtId="0" fontId="109" fillId="0" borderId="101" xfId="0" applyFont="1" applyBorder="1" applyAlignment="1">
      <alignment/>
    </xf>
    <xf numFmtId="0" fontId="109" fillId="0" borderId="56" xfId="0" applyFont="1" applyBorder="1" applyAlignment="1">
      <alignment/>
    </xf>
    <xf numFmtId="0" fontId="109" fillId="0" borderId="66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109" fillId="0" borderId="67" xfId="0" applyFont="1" applyBorder="1" applyAlignment="1">
      <alignment/>
    </xf>
    <xf numFmtId="0" fontId="109" fillId="0" borderId="10" xfId="0" applyFont="1" applyBorder="1" applyAlignment="1">
      <alignment horizontal="center"/>
    </xf>
    <xf numFmtId="0" fontId="109" fillId="0" borderId="67" xfId="0" applyFont="1" applyBorder="1" applyAlignment="1">
      <alignment horizontal="center"/>
    </xf>
    <xf numFmtId="0" fontId="109" fillId="0" borderId="87" xfId="0" applyFont="1" applyBorder="1" applyAlignment="1">
      <alignment horizontal="center"/>
    </xf>
    <xf numFmtId="0" fontId="109" fillId="0" borderId="20" xfId="0" applyFont="1" applyBorder="1" applyAlignment="1">
      <alignment horizontal="center"/>
    </xf>
    <xf numFmtId="0" fontId="109" fillId="0" borderId="66" xfId="0" applyFont="1" applyBorder="1" applyAlignment="1">
      <alignment horizontal="center"/>
    </xf>
    <xf numFmtId="0" fontId="109" fillId="0" borderId="51" xfId="0" applyFont="1" applyBorder="1" applyAlignment="1">
      <alignment horizontal="center"/>
    </xf>
    <xf numFmtId="0" fontId="109" fillId="0" borderId="102" xfId="0" applyFont="1" applyBorder="1" applyAlignment="1">
      <alignment horizontal="center"/>
    </xf>
    <xf numFmtId="0" fontId="109" fillId="0" borderId="31" xfId="0" applyFont="1" applyBorder="1" applyAlignment="1">
      <alignment horizontal="center"/>
    </xf>
    <xf numFmtId="0" fontId="109" fillId="0" borderId="62" xfId="0" applyFont="1" applyBorder="1" applyAlignment="1">
      <alignment horizontal="center"/>
    </xf>
    <xf numFmtId="0" fontId="109" fillId="0" borderId="40" xfId="0" applyFont="1" applyBorder="1" applyAlignment="1">
      <alignment horizontal="centerContinuous"/>
    </xf>
    <xf numFmtId="0" fontId="109" fillId="0" borderId="70" xfId="0" applyFont="1" applyBorder="1" applyAlignment="1">
      <alignment horizontal="center"/>
    </xf>
    <xf numFmtId="0" fontId="109" fillId="0" borderId="19" xfId="0" applyFont="1" applyBorder="1" applyAlignment="1">
      <alignment horizontal="center"/>
    </xf>
    <xf numFmtId="0" fontId="109" fillId="0" borderId="68" xfId="0" applyFont="1" applyBorder="1" applyAlignment="1">
      <alignment horizontal="center"/>
    </xf>
    <xf numFmtId="0" fontId="109" fillId="0" borderId="17" xfId="0" applyFont="1" applyBorder="1" applyAlignment="1">
      <alignment horizontal="center"/>
    </xf>
    <xf numFmtId="0" fontId="109" fillId="0" borderId="22" xfId="0" applyFont="1" applyBorder="1" applyAlignment="1">
      <alignment horizontal="center"/>
    </xf>
    <xf numFmtId="0" fontId="109" fillId="0" borderId="20" xfId="0" applyFont="1" applyBorder="1" applyAlignment="1">
      <alignment horizontal="centerContinuous"/>
    </xf>
    <xf numFmtId="0" fontId="109" fillId="0" borderId="53" xfId="0" applyFont="1" applyBorder="1" applyAlignment="1">
      <alignment horizontal="centerContinuous"/>
    </xf>
    <xf numFmtId="0" fontId="58" fillId="37" borderId="20" xfId="0" applyFont="1" applyFill="1" applyBorder="1" applyAlignment="1">
      <alignment vertical="center"/>
    </xf>
    <xf numFmtId="0" fontId="52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left" vertical="center"/>
    </xf>
    <xf numFmtId="0" fontId="51" fillId="36" borderId="24" xfId="0" applyFont="1" applyFill="1" applyBorder="1" applyAlignment="1">
      <alignment horizontal="left" vertical="center"/>
    </xf>
    <xf numFmtId="0" fontId="69" fillId="36" borderId="58" xfId="0" applyFont="1" applyFill="1" applyBorder="1" applyAlignment="1">
      <alignment horizontal="center" vertical="center"/>
    </xf>
    <xf numFmtId="0" fontId="69" fillId="36" borderId="38" xfId="0" applyFont="1" applyFill="1" applyBorder="1" applyAlignment="1">
      <alignment horizontal="center" vertical="center"/>
    </xf>
    <xf numFmtId="0" fontId="69" fillId="36" borderId="39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0" fontId="68" fillId="37" borderId="39" xfId="0" applyFont="1" applyFill="1" applyBorder="1" applyAlignment="1">
      <alignment horizontal="center" vertical="center"/>
    </xf>
    <xf numFmtId="0" fontId="69" fillId="36" borderId="43" xfId="0" applyFont="1" applyFill="1" applyBorder="1" applyAlignment="1">
      <alignment horizontal="center" vertical="center"/>
    </xf>
    <xf numFmtId="0" fontId="69" fillId="36" borderId="47" xfId="0" applyFont="1" applyFill="1" applyBorder="1" applyAlignment="1">
      <alignment horizontal="center" vertical="center"/>
    </xf>
    <xf numFmtId="0" fontId="69" fillId="36" borderId="48" xfId="0" applyFont="1" applyFill="1" applyBorder="1" applyAlignment="1">
      <alignment horizontal="center" vertical="center"/>
    </xf>
    <xf numFmtId="0" fontId="69" fillId="36" borderId="23" xfId="0" applyFont="1" applyFill="1" applyBorder="1" applyAlignment="1">
      <alignment horizontal="center" vertical="center"/>
    </xf>
    <xf numFmtId="0" fontId="69" fillId="36" borderId="24" xfId="0" applyFont="1" applyFill="1" applyBorder="1" applyAlignment="1">
      <alignment horizontal="center" vertical="center"/>
    </xf>
    <xf numFmtId="0" fontId="53" fillId="37" borderId="41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36" borderId="48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/>
    </xf>
    <xf numFmtId="0" fontId="51" fillId="37" borderId="69" xfId="0" applyFont="1" applyFill="1" applyBorder="1" applyAlignment="1">
      <alignment horizontal="center" vertical="center"/>
    </xf>
    <xf numFmtId="0" fontId="70" fillId="36" borderId="91" xfId="0" applyFont="1" applyFill="1" applyBorder="1" applyAlignment="1">
      <alignment horizontal="center" vertical="center"/>
    </xf>
    <xf numFmtId="0" fontId="70" fillId="36" borderId="38" xfId="0" applyFont="1" applyFill="1" applyBorder="1" applyAlignment="1">
      <alignment horizontal="center" vertical="center"/>
    </xf>
    <xf numFmtId="0" fontId="68" fillId="37" borderId="46" xfId="0" applyFont="1" applyFill="1" applyBorder="1" applyAlignment="1">
      <alignment horizontal="center" vertical="center"/>
    </xf>
    <xf numFmtId="0" fontId="69" fillId="36" borderId="5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36" borderId="28" xfId="0" applyFont="1" applyFill="1" applyBorder="1" applyAlignment="1">
      <alignment horizontal="center" vertical="center"/>
    </xf>
    <xf numFmtId="0" fontId="69" fillId="36" borderId="45" xfId="0" applyFont="1" applyFill="1" applyBorder="1" applyAlignment="1">
      <alignment horizontal="center" vertical="center"/>
    </xf>
    <xf numFmtId="0" fontId="69" fillId="36" borderId="36" xfId="0" applyFont="1" applyFill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36" borderId="33" xfId="0" applyFont="1" applyFill="1" applyBorder="1" applyAlignment="1">
      <alignment horizontal="center" vertical="center"/>
    </xf>
    <xf numFmtId="0" fontId="69" fillId="36" borderId="51" xfId="0" applyFont="1" applyFill="1" applyBorder="1" applyAlignment="1">
      <alignment horizontal="center" vertical="center"/>
    </xf>
    <xf numFmtId="0" fontId="69" fillId="36" borderId="53" xfId="0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horizontal="center" vertical="center"/>
    </xf>
    <xf numFmtId="0" fontId="69" fillId="36" borderId="88" xfId="0" applyFont="1" applyFill="1" applyBorder="1" applyAlignment="1">
      <alignment horizontal="center" vertical="center"/>
    </xf>
    <xf numFmtId="0" fontId="69" fillId="34" borderId="28" xfId="0" applyFont="1" applyFill="1" applyBorder="1" applyAlignment="1">
      <alignment horizontal="center" vertical="center"/>
    </xf>
    <xf numFmtId="0" fontId="69" fillId="35" borderId="45" xfId="0" applyFont="1" applyFill="1" applyBorder="1" applyAlignment="1">
      <alignment horizontal="center" vertical="center"/>
    </xf>
    <xf numFmtId="0" fontId="69" fillId="37" borderId="30" xfId="0" applyFont="1" applyFill="1" applyBorder="1" applyAlignment="1">
      <alignment horizontal="center" vertical="center"/>
    </xf>
    <xf numFmtId="0" fontId="69" fillId="37" borderId="45" xfId="0" applyFont="1" applyFill="1" applyBorder="1" applyAlignment="1">
      <alignment horizontal="center" vertical="center"/>
    </xf>
    <xf numFmtId="0" fontId="69" fillId="36" borderId="42" xfId="0" applyFont="1" applyFill="1" applyBorder="1" applyAlignment="1">
      <alignment horizontal="center" vertical="center"/>
    </xf>
    <xf numFmtId="0" fontId="69" fillId="37" borderId="23" xfId="0" applyFont="1" applyFill="1" applyBorder="1" applyAlignment="1">
      <alignment horizontal="center" vertical="center"/>
    </xf>
    <xf numFmtId="0" fontId="69" fillId="1" borderId="38" xfId="0" applyFont="1" applyFill="1" applyBorder="1" applyAlignment="1">
      <alignment horizontal="center" vertical="center"/>
    </xf>
    <xf numFmtId="0" fontId="69" fillId="1" borderId="39" xfId="0" applyFont="1" applyFill="1" applyBorder="1" applyAlignment="1">
      <alignment horizontal="center" vertical="center"/>
    </xf>
    <xf numFmtId="0" fontId="69" fillId="36" borderId="59" xfId="0" applyFont="1" applyFill="1" applyBorder="1" applyAlignment="1">
      <alignment horizontal="center" vertical="center"/>
    </xf>
    <xf numFmtId="0" fontId="69" fillId="35" borderId="28" xfId="0" applyFont="1" applyFill="1" applyBorder="1" applyAlignment="1">
      <alignment horizontal="center" vertical="center"/>
    </xf>
    <xf numFmtId="0" fontId="69" fillId="37" borderId="25" xfId="0" applyFont="1" applyFill="1" applyBorder="1" applyAlignment="1">
      <alignment horizontal="center" vertical="center"/>
    </xf>
    <xf numFmtId="0" fontId="69" fillId="36" borderId="66" xfId="0" applyFont="1" applyFill="1" applyBorder="1" applyAlignment="1">
      <alignment horizontal="center" vertical="center"/>
    </xf>
    <xf numFmtId="0" fontId="69" fillId="36" borderId="40" xfId="0" applyFont="1" applyFill="1" applyBorder="1" applyAlignment="1">
      <alignment horizontal="center" vertical="center"/>
    </xf>
    <xf numFmtId="0" fontId="69" fillId="36" borderId="60" xfId="0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/>
    </xf>
    <xf numFmtId="0" fontId="69" fillId="36" borderId="27" xfId="0" applyFont="1" applyFill="1" applyBorder="1" applyAlignment="1">
      <alignment horizontal="center" vertical="center"/>
    </xf>
    <xf numFmtId="0" fontId="69" fillId="36" borderId="67" xfId="0" applyFont="1" applyFill="1" applyBorder="1" applyAlignment="1">
      <alignment horizontal="center" vertical="center"/>
    </xf>
    <xf numFmtId="0" fontId="69" fillId="36" borderId="3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84" xfId="0" applyFont="1" applyFill="1" applyBorder="1" applyAlignment="1">
      <alignment horizontal="center" vertical="center"/>
    </xf>
    <xf numFmtId="0" fontId="69" fillId="36" borderId="85" xfId="0" applyFont="1" applyFill="1" applyBorder="1" applyAlignment="1">
      <alignment horizontal="center" vertical="center"/>
    </xf>
    <xf numFmtId="0" fontId="69" fillId="36" borderId="102" xfId="0" applyFont="1" applyFill="1" applyBorder="1" applyAlignment="1">
      <alignment horizontal="center" vertical="center"/>
    </xf>
    <xf numFmtId="0" fontId="69" fillId="36" borderId="20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4" borderId="48" xfId="0" applyFont="1" applyFill="1" applyBorder="1" applyAlignment="1">
      <alignment horizontal="center" vertical="center"/>
    </xf>
    <xf numFmtId="0" fontId="68" fillId="34" borderId="52" xfId="0" applyFont="1" applyFill="1" applyBorder="1" applyAlignment="1">
      <alignment horizontal="center" vertical="center"/>
    </xf>
    <xf numFmtId="0" fontId="68" fillId="37" borderId="36" xfId="0" applyFont="1" applyFill="1" applyBorder="1" applyAlignment="1">
      <alignment horizontal="center" vertical="center"/>
    </xf>
    <xf numFmtId="0" fontId="68" fillId="35" borderId="36" xfId="0" applyFont="1" applyFill="1" applyBorder="1" applyAlignment="1">
      <alignment horizontal="center" vertical="center"/>
    </xf>
    <xf numFmtId="0" fontId="68" fillId="35" borderId="39" xfId="0" applyFont="1" applyFill="1" applyBorder="1" applyAlignment="1">
      <alignment horizontal="center" vertical="center"/>
    </xf>
    <xf numFmtId="0" fontId="68" fillId="35" borderId="53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34" borderId="46" xfId="0" applyFont="1" applyFill="1" applyBorder="1" applyAlignment="1">
      <alignment horizontal="center" vertical="center"/>
    </xf>
    <xf numFmtId="0" fontId="68" fillId="35" borderId="46" xfId="0" applyFont="1" applyFill="1" applyBorder="1" applyAlignment="1">
      <alignment horizontal="center" vertical="center"/>
    </xf>
    <xf numFmtId="0" fontId="68" fillId="35" borderId="40" xfId="0" applyFont="1" applyFill="1" applyBorder="1" applyAlignment="1">
      <alignment horizontal="center" vertical="center"/>
    </xf>
    <xf numFmtId="0" fontId="68" fillId="37" borderId="40" xfId="0" applyFont="1" applyFill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9" fillId="37" borderId="37" xfId="0" applyFont="1" applyFill="1" applyBorder="1" applyAlignment="1">
      <alignment horizontal="center" vertical="center"/>
    </xf>
    <xf numFmtId="0" fontId="68" fillId="38" borderId="39" xfId="0" applyFont="1" applyFill="1" applyBorder="1" applyAlignment="1">
      <alignment horizontal="center" vertical="center"/>
    </xf>
    <xf numFmtId="0" fontId="69" fillId="37" borderId="28" xfId="0" applyFont="1" applyFill="1" applyBorder="1" applyAlignment="1">
      <alignment horizontal="center" vertical="center"/>
    </xf>
    <xf numFmtId="0" fontId="51" fillId="37" borderId="37" xfId="0" applyFont="1" applyFill="1" applyBorder="1" applyAlignment="1">
      <alignment horizontal="center" vertical="center"/>
    </xf>
    <xf numFmtId="0" fontId="51" fillId="37" borderId="57" xfId="0" applyFont="1" applyFill="1" applyBorder="1" applyAlignment="1">
      <alignment horizontal="center" vertical="center"/>
    </xf>
    <xf numFmtId="0" fontId="51" fillId="37" borderId="22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16" xfId="0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 vertical="center"/>
    </xf>
    <xf numFmtId="0" fontId="51" fillId="37" borderId="2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/>
    </xf>
    <xf numFmtId="0" fontId="31" fillId="33" borderId="11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 vertical="center"/>
    </xf>
    <xf numFmtId="0" fontId="69" fillId="36" borderId="16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65" fillId="36" borderId="24" xfId="0" applyFont="1" applyFill="1" applyBorder="1" applyAlignment="1">
      <alignment vertical="center"/>
    </xf>
    <xf numFmtId="0" fontId="65" fillId="36" borderId="26" xfId="0" applyFont="1" applyFill="1" applyBorder="1" applyAlignment="1">
      <alignment vertical="center"/>
    </xf>
    <xf numFmtId="0" fontId="51" fillId="0" borderId="39" xfId="0" applyFont="1" applyFill="1" applyBorder="1" applyAlignment="1">
      <alignment horizontal="left"/>
    </xf>
    <xf numFmtId="0" fontId="51" fillId="36" borderId="3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51" fillId="36" borderId="85" xfId="0" applyFont="1" applyFill="1" applyBorder="1" applyAlignment="1">
      <alignment horizontal="center" vertical="center"/>
    </xf>
    <xf numFmtId="0" fontId="51" fillId="36" borderId="36" xfId="0" applyFont="1" applyFill="1" applyBorder="1" applyAlignment="1">
      <alignment horizontal="left" vertical="center"/>
    </xf>
    <xf numFmtId="0" fontId="66" fillId="35" borderId="39" xfId="0" applyFont="1" applyFill="1" applyBorder="1" applyAlignment="1">
      <alignment horizontal="center" vertical="center"/>
    </xf>
    <xf numFmtId="0" fontId="66" fillId="35" borderId="46" xfId="0" applyFont="1" applyFill="1" applyBorder="1" applyAlignment="1">
      <alignment horizontal="center" vertical="center"/>
    </xf>
    <xf numFmtId="0" fontId="51" fillId="36" borderId="89" xfId="0" applyFont="1" applyFill="1" applyBorder="1" applyAlignment="1">
      <alignment horizontal="left" vertical="center"/>
    </xf>
    <xf numFmtId="0" fontId="51" fillId="36" borderId="11" xfId="0" applyFont="1" applyFill="1" applyBorder="1" applyAlignment="1">
      <alignment horizontal="left" vertical="center"/>
    </xf>
    <xf numFmtId="0" fontId="51" fillId="36" borderId="84" xfId="0" applyFont="1" applyFill="1" applyBorder="1" applyAlignment="1">
      <alignment horizontal="left" vertical="center"/>
    </xf>
    <xf numFmtId="0" fontId="51" fillId="36" borderId="37" xfId="0" applyFont="1" applyFill="1" applyBorder="1" applyAlignment="1">
      <alignment horizontal="left" vertical="center"/>
    </xf>
    <xf numFmtId="0" fontId="58" fillId="0" borderId="96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 horizontal="center" vertical="center"/>
    </xf>
    <xf numFmtId="0" fontId="58" fillId="0" borderId="97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6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83" xfId="0" applyFont="1" applyBorder="1" applyAlignment="1">
      <alignment horizontal="right"/>
    </xf>
    <xf numFmtId="0" fontId="29" fillId="0" borderId="64" xfId="0" applyFont="1" applyBorder="1" applyAlignment="1">
      <alignment horizontal="right"/>
    </xf>
    <xf numFmtId="0" fontId="39" fillId="0" borderId="81" xfId="0" applyFont="1" applyBorder="1" applyAlignment="1">
      <alignment horizontal="right"/>
    </xf>
    <xf numFmtId="0" fontId="39" fillId="0" borderId="74" xfId="0" applyFont="1" applyBorder="1" applyAlignment="1">
      <alignment horizontal="right"/>
    </xf>
    <xf numFmtId="0" fontId="19" fillId="0" borderId="99" xfId="0" applyFont="1" applyBorder="1" applyAlignment="1">
      <alignment horizontal="right"/>
    </xf>
    <xf numFmtId="0" fontId="19" fillId="0" borderId="97" xfId="0" applyFont="1" applyBorder="1" applyAlignment="1">
      <alignment horizontal="right"/>
    </xf>
    <xf numFmtId="0" fontId="31" fillId="0" borderId="83" xfId="0" applyFont="1" applyBorder="1" applyAlignment="1">
      <alignment horizontal="right"/>
    </xf>
    <xf numFmtId="0" fontId="31" fillId="0" borderId="64" xfId="0" applyFont="1" applyBorder="1" applyAlignment="1">
      <alignment horizontal="right"/>
    </xf>
    <xf numFmtId="0" fontId="30" fillId="0" borderId="7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7" fillId="0" borderId="70" xfId="0" applyFont="1" applyBorder="1" applyAlignment="1">
      <alignment horizontal="right"/>
    </xf>
    <xf numFmtId="0" fontId="47" fillId="0" borderId="22" xfId="0" applyFont="1" applyBorder="1" applyAlignment="1">
      <alignment horizontal="right"/>
    </xf>
    <xf numFmtId="0" fontId="7" fillId="0" borderId="6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0" fillId="0" borderId="0" xfId="0" applyAlignment="1">
      <alignment/>
    </xf>
    <xf numFmtId="0" fontId="35" fillId="0" borderId="67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2" fillId="0" borderId="83" xfId="0" applyFont="1" applyBorder="1" applyAlignment="1">
      <alignment horizontal="right"/>
    </xf>
    <xf numFmtId="0" fontId="32" fillId="0" borderId="64" xfId="0" applyFont="1" applyBorder="1" applyAlignment="1">
      <alignment horizontal="right"/>
    </xf>
    <xf numFmtId="0" fontId="109" fillId="0" borderId="101" xfId="0" applyFont="1" applyBorder="1" applyAlignment="1">
      <alignment/>
    </xf>
    <xf numFmtId="0" fontId="109" fillId="0" borderId="56" xfId="0" applyFont="1" applyBorder="1" applyAlignment="1">
      <alignment/>
    </xf>
    <xf numFmtId="0" fontId="109" fillId="0" borderId="70" xfId="0" applyFont="1" applyBorder="1" applyAlignment="1">
      <alignment horizontal="center"/>
    </xf>
    <xf numFmtId="0" fontId="109" fillId="0" borderId="22" xfId="0" applyFont="1" applyBorder="1" applyAlignment="1">
      <alignment horizontal="center"/>
    </xf>
    <xf numFmtId="0" fontId="109" fillId="0" borderId="17" xfId="0" applyFont="1" applyBorder="1" applyAlignment="1">
      <alignment horizontal="center"/>
    </xf>
    <xf numFmtId="0" fontId="109" fillId="0" borderId="101" xfId="0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0" fontId="109" fillId="0" borderId="54" xfId="0" applyFont="1" applyBorder="1" applyAlignment="1">
      <alignment horizontal="center" vertical="center"/>
    </xf>
    <xf numFmtId="0" fontId="109" fillId="0" borderId="67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0" fontId="109" fillId="0" borderId="101" xfId="0" applyFont="1" applyBorder="1" applyAlignment="1">
      <alignment horizontal="center"/>
    </xf>
    <xf numFmtId="0" fontId="109" fillId="0" borderId="56" xfId="0" applyFont="1" applyBorder="1" applyAlignment="1">
      <alignment horizontal="center"/>
    </xf>
    <xf numFmtId="0" fontId="109" fillId="0" borderId="54" xfId="0" applyFont="1" applyBorder="1" applyAlignment="1">
      <alignment horizontal="center"/>
    </xf>
    <xf numFmtId="0" fontId="109" fillId="0" borderId="49" xfId="0" applyFont="1" applyBorder="1" applyAlignment="1">
      <alignment horizontal="center"/>
    </xf>
    <xf numFmtId="0" fontId="109" fillId="0" borderId="67" xfId="0" applyFont="1" applyBorder="1" applyAlignment="1">
      <alignment horizontal="center"/>
    </xf>
    <xf numFmtId="0" fontId="109" fillId="0" borderId="10" xfId="0" applyFont="1" applyBorder="1" applyAlignment="1">
      <alignment horizontal="center"/>
    </xf>
    <xf numFmtId="0" fontId="109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09" fillId="0" borderId="72" xfId="0" applyFont="1" applyBorder="1" applyAlignment="1">
      <alignment horizontal="center"/>
    </xf>
    <xf numFmtId="0" fontId="51" fillId="44" borderId="22" xfId="0" applyFont="1" applyFill="1" applyBorder="1" applyAlignment="1">
      <alignment horizontal="left" vertical="center"/>
    </xf>
    <xf numFmtId="0" fontId="51" fillId="44" borderId="17" xfId="0" applyFont="1" applyFill="1" applyBorder="1" applyAlignment="1">
      <alignment horizontal="left" vertical="center"/>
    </xf>
    <xf numFmtId="0" fontId="51" fillId="44" borderId="70" xfId="0" applyFont="1" applyFill="1" applyBorder="1" applyAlignment="1">
      <alignment horizontal="left" vertical="center"/>
    </xf>
    <xf numFmtId="0" fontId="64" fillId="0" borderId="103" xfId="0" applyFont="1" applyBorder="1" applyAlignment="1">
      <alignment horizontal="right" vertical="center"/>
    </xf>
    <xf numFmtId="0" fontId="64" fillId="0" borderId="98" xfId="0" applyFont="1" applyBorder="1" applyAlignment="1">
      <alignment horizontal="right" vertical="center"/>
    </xf>
    <xf numFmtId="0" fontId="0" fillId="0" borderId="0" xfId="0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40055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79</xdr:row>
      <xdr:rowOff>28575</xdr:rowOff>
    </xdr:from>
    <xdr:to>
      <xdr:col>2</xdr:col>
      <xdr:colOff>4352925</xdr:colOff>
      <xdr:row>82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28575000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47625</xdr:rowOff>
    </xdr:from>
    <xdr:to>
      <xdr:col>3</xdr:col>
      <xdr:colOff>0</xdr:colOff>
      <xdr:row>44</xdr:row>
      <xdr:rowOff>381000</xdr:rowOff>
    </xdr:to>
    <xdr:sp>
      <xdr:nvSpPr>
        <xdr:cNvPr id="3" name="Line 11"/>
        <xdr:cNvSpPr>
          <a:spLocks/>
        </xdr:cNvSpPr>
      </xdr:nvSpPr>
      <xdr:spPr>
        <a:xfrm flipV="1">
          <a:off x="2105025" y="14716125"/>
          <a:ext cx="4362450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110</xdr:row>
      <xdr:rowOff>76200</xdr:rowOff>
    </xdr:from>
    <xdr:to>
      <xdr:col>2</xdr:col>
      <xdr:colOff>4343400</xdr:colOff>
      <xdr:row>113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4019550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38100</xdr:colOff>
      <xdr:row>148</xdr:row>
      <xdr:rowOff>9525</xdr:rowOff>
    </xdr:from>
    <xdr:to>
      <xdr:col>3</xdr:col>
      <xdr:colOff>28575</xdr:colOff>
      <xdr:row>150</xdr:row>
      <xdr:rowOff>352425</xdr:rowOff>
    </xdr:to>
    <xdr:sp>
      <xdr:nvSpPr>
        <xdr:cNvPr id="5" name="Line 15"/>
        <xdr:cNvSpPr>
          <a:spLocks/>
        </xdr:cNvSpPr>
      </xdr:nvSpPr>
      <xdr:spPr>
        <a:xfrm flipV="1">
          <a:off x="2143125" y="54302025"/>
          <a:ext cx="43529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Q187" sqref="Q187"/>
    </sheetView>
  </sheetViews>
  <sheetFormatPr defaultColWidth="9.00390625" defaultRowHeight="12.75"/>
  <cols>
    <col min="1" max="1" width="0.12890625" style="0" hidden="1" customWidth="1"/>
    <col min="2" max="2" width="41.625" style="0" customWidth="1"/>
    <col min="3" max="3" width="36.75390625" style="0" customWidth="1"/>
    <col min="4" max="5" width="7.875" style="0" customWidth="1"/>
    <col min="6" max="6" width="7.75390625" style="0" customWidth="1"/>
    <col min="7" max="8" width="6.125" style="0" bestFit="1" customWidth="1"/>
    <col min="9" max="9" width="6.75390625" style="0" bestFit="1" customWidth="1"/>
    <col min="10" max="10" width="6.125" style="0" bestFit="1" customWidth="1"/>
    <col min="11" max="11" width="5.6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1159" t="s">
        <v>10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</row>
    <row r="3" spans="1:15" ht="15.75">
      <c r="A3" s="1"/>
      <c r="B3" s="1159" t="s">
        <v>0</v>
      </c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</row>
    <row r="4" spans="1:15" s="2" customFormat="1" ht="21.75" customHeight="1">
      <c r="A4" s="3"/>
      <c r="B4" s="1174" t="s">
        <v>347</v>
      </c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</row>
    <row r="5" spans="1:15" s="2" customFormat="1" ht="10.5" customHeight="1" thickBot="1">
      <c r="A5" s="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</row>
    <row r="6" spans="2:15" ht="18.75" customHeight="1" thickBot="1">
      <c r="B6" s="1175" t="s">
        <v>33</v>
      </c>
      <c r="C6" s="1175" t="s">
        <v>1</v>
      </c>
      <c r="D6" s="1177" t="s">
        <v>2</v>
      </c>
      <c r="E6" s="1178"/>
      <c r="F6" s="1179"/>
      <c r="G6" s="1177" t="s">
        <v>3</v>
      </c>
      <c r="H6" s="1178"/>
      <c r="I6" s="1178"/>
      <c r="J6" s="1171" t="s">
        <v>276</v>
      </c>
      <c r="K6" s="1172"/>
      <c r="L6" s="1173"/>
      <c r="M6" s="1180" t="s">
        <v>4</v>
      </c>
      <c r="N6" s="1181"/>
      <c r="O6" s="1182"/>
    </row>
    <row r="7" spans="2:15" ht="18" customHeight="1" thickBot="1">
      <c r="B7" s="1176"/>
      <c r="C7" s="1176"/>
      <c r="D7" s="11" t="s">
        <v>5</v>
      </c>
      <c r="E7" s="12" t="s">
        <v>6</v>
      </c>
      <c r="F7" s="6" t="s">
        <v>7</v>
      </c>
      <c r="G7" s="11" t="s">
        <v>5</v>
      </c>
      <c r="H7" s="12" t="s">
        <v>6</v>
      </c>
      <c r="I7" s="6" t="s">
        <v>7</v>
      </c>
      <c r="J7" s="441" t="s">
        <v>5</v>
      </c>
      <c r="K7" s="442" t="s">
        <v>6</v>
      </c>
      <c r="L7" s="443" t="s">
        <v>7</v>
      </c>
      <c r="M7" s="408" t="s">
        <v>5</v>
      </c>
      <c r="N7" s="407" t="s">
        <v>6</v>
      </c>
      <c r="O7" s="409" t="s">
        <v>7</v>
      </c>
    </row>
    <row r="8" spans="2:15" ht="19.5" customHeight="1" thickBot="1">
      <c r="B8" s="696" t="s">
        <v>37</v>
      </c>
      <c r="C8" s="996" t="s">
        <v>38</v>
      </c>
      <c r="D8" s="680">
        <v>81</v>
      </c>
      <c r="E8" s="997">
        <v>76</v>
      </c>
      <c r="F8" s="341">
        <f aca="true" t="shared" si="0" ref="F8:F17">SUM(D8:E8)</f>
        <v>157</v>
      </c>
      <c r="G8" s="20"/>
      <c r="H8" s="21"/>
      <c r="I8" s="21"/>
      <c r="J8" s="20"/>
      <c r="K8" s="21"/>
      <c r="L8" s="21"/>
      <c r="M8" s="413">
        <f>+D8</f>
        <v>81</v>
      </c>
      <c r="N8" s="414">
        <f>+E8</f>
        <v>76</v>
      </c>
      <c r="O8" s="998">
        <f>SUM(M8:N8)</f>
        <v>157</v>
      </c>
    </row>
    <row r="9" spans="2:15" ht="19.5" customHeight="1" thickBot="1">
      <c r="B9" s="697" t="s">
        <v>39</v>
      </c>
      <c r="C9" s="999" t="s">
        <v>40</v>
      </c>
      <c r="D9" s="680">
        <v>59</v>
      </c>
      <c r="E9" s="681">
        <v>67</v>
      </c>
      <c r="F9" s="1000">
        <f t="shared" si="0"/>
        <v>126</v>
      </c>
      <c r="G9" s="20"/>
      <c r="H9" s="21"/>
      <c r="I9" s="21"/>
      <c r="J9" s="20"/>
      <c r="K9" s="396"/>
      <c r="L9" s="396"/>
      <c r="M9" s="413">
        <f>+D9</f>
        <v>59</v>
      </c>
      <c r="N9" s="414">
        <f>+E9</f>
        <v>67</v>
      </c>
      <c r="O9" s="998">
        <f>SUM(M9:N9)</f>
        <v>126</v>
      </c>
    </row>
    <row r="10" spans="2:15" ht="12.75" customHeight="1">
      <c r="B10" s="698"/>
      <c r="C10" s="1001" t="s">
        <v>41</v>
      </c>
      <c r="D10" s="29">
        <v>46</v>
      </c>
      <c r="E10" s="639">
        <v>7</v>
      </c>
      <c r="F10" s="1002">
        <f t="shared" si="0"/>
        <v>53</v>
      </c>
      <c r="G10" s="56">
        <v>12</v>
      </c>
      <c r="H10" s="1006">
        <v>7</v>
      </c>
      <c r="I10" s="1008">
        <f aca="true" t="shared" si="1" ref="I10:I17">SUM(G10:H10)</f>
        <v>19</v>
      </c>
      <c r="J10" s="687"/>
      <c r="K10" s="688"/>
      <c r="L10" s="1024"/>
      <c r="M10" s="29">
        <f aca="true" t="shared" si="2" ref="M10:N12">+D10+G10</f>
        <v>58</v>
      </c>
      <c r="N10" s="30">
        <f t="shared" si="2"/>
        <v>14</v>
      </c>
      <c r="O10" s="1004">
        <f>SUM(M10:N10)</f>
        <v>72</v>
      </c>
    </row>
    <row r="11" spans="2:15" ht="12.75" customHeight="1">
      <c r="B11" s="699"/>
      <c r="C11" s="1005" t="s">
        <v>42</v>
      </c>
      <c r="D11" s="56">
        <v>19</v>
      </c>
      <c r="E11" s="1006">
        <v>31</v>
      </c>
      <c r="F11" s="1007">
        <f t="shared" si="0"/>
        <v>50</v>
      </c>
      <c r="G11" s="56">
        <v>1</v>
      </c>
      <c r="H11" s="1006">
        <v>3</v>
      </c>
      <c r="I11" s="1008">
        <f t="shared" si="1"/>
        <v>4</v>
      </c>
      <c r="J11" s="1019"/>
      <c r="K11" s="1020"/>
      <c r="L11" s="1023"/>
      <c r="M11" s="56">
        <f t="shared" si="2"/>
        <v>20</v>
      </c>
      <c r="N11" s="57">
        <f t="shared" si="2"/>
        <v>34</v>
      </c>
      <c r="O11" s="1009">
        <f aca="true" t="shared" si="3" ref="O11:O69">SUM(M11:N11)</f>
        <v>54</v>
      </c>
    </row>
    <row r="12" spans="2:15" ht="12.75" customHeight="1">
      <c r="B12" s="699"/>
      <c r="C12" s="1010" t="s">
        <v>43</v>
      </c>
      <c r="D12" s="29">
        <v>42</v>
      </c>
      <c r="E12" s="639">
        <v>22</v>
      </c>
      <c r="F12" s="1002">
        <f t="shared" si="0"/>
        <v>64</v>
      </c>
      <c r="G12" s="29">
        <v>5</v>
      </c>
      <c r="H12" s="639">
        <v>3</v>
      </c>
      <c r="I12" s="1003">
        <f t="shared" si="1"/>
        <v>8</v>
      </c>
      <c r="J12" s="1019"/>
      <c r="K12" s="1020"/>
      <c r="L12" s="1023"/>
      <c r="M12" s="29">
        <f t="shared" si="2"/>
        <v>47</v>
      </c>
      <c r="N12" s="30">
        <f t="shared" si="2"/>
        <v>25</v>
      </c>
      <c r="O12" s="1004">
        <f t="shared" si="3"/>
        <v>72</v>
      </c>
    </row>
    <row r="13" spans="2:15" ht="15">
      <c r="B13" s="700" t="s">
        <v>45</v>
      </c>
      <c r="C13" s="1010" t="s">
        <v>46</v>
      </c>
      <c r="D13" s="29">
        <v>20</v>
      </c>
      <c r="E13" s="639">
        <v>2</v>
      </c>
      <c r="F13" s="1002">
        <f t="shared" si="0"/>
        <v>22</v>
      </c>
      <c r="G13" s="29">
        <v>9</v>
      </c>
      <c r="H13" s="639">
        <v>3</v>
      </c>
      <c r="I13" s="1003">
        <f t="shared" si="1"/>
        <v>12</v>
      </c>
      <c r="J13" s="1019"/>
      <c r="K13" s="1020"/>
      <c r="L13" s="1023"/>
      <c r="M13" s="29">
        <f aca="true" t="shared" si="4" ref="M13:N17">+D13+G13</f>
        <v>29</v>
      </c>
      <c r="N13" s="30">
        <f t="shared" si="4"/>
        <v>5</v>
      </c>
      <c r="O13" s="1004">
        <f t="shared" si="3"/>
        <v>34</v>
      </c>
    </row>
    <row r="14" spans="2:15" ht="12.75" customHeight="1">
      <c r="B14" s="699"/>
      <c r="C14" s="1010" t="s">
        <v>47</v>
      </c>
      <c r="D14" s="29">
        <v>72</v>
      </c>
      <c r="E14" s="639">
        <v>19</v>
      </c>
      <c r="F14" s="1002">
        <f t="shared" si="0"/>
        <v>91</v>
      </c>
      <c r="G14" s="29">
        <v>1</v>
      </c>
      <c r="H14" s="639">
        <v>2</v>
      </c>
      <c r="I14" s="1003">
        <f t="shared" si="1"/>
        <v>3</v>
      </c>
      <c r="J14" s="1019"/>
      <c r="K14" s="1020"/>
      <c r="L14" s="1023"/>
      <c r="M14" s="29">
        <f t="shared" si="4"/>
        <v>73</v>
      </c>
      <c r="N14" s="30">
        <f t="shared" si="4"/>
        <v>21</v>
      </c>
      <c r="O14" s="1004">
        <f t="shared" si="3"/>
        <v>94</v>
      </c>
    </row>
    <row r="15" spans="2:15" ht="12.75" customHeight="1">
      <c r="B15" s="700" t="s">
        <v>25</v>
      </c>
      <c r="C15" s="1010" t="s">
        <v>293</v>
      </c>
      <c r="D15" s="29">
        <v>1</v>
      </c>
      <c r="E15" s="639">
        <v>2</v>
      </c>
      <c r="F15" s="1002">
        <f t="shared" si="0"/>
        <v>3</v>
      </c>
      <c r="G15" s="29">
        <v>1</v>
      </c>
      <c r="H15" s="639">
        <v>7</v>
      </c>
      <c r="I15" s="1003">
        <f t="shared" si="1"/>
        <v>8</v>
      </c>
      <c r="J15" s="1019"/>
      <c r="K15" s="1020"/>
      <c r="L15" s="1023"/>
      <c r="M15" s="29">
        <f t="shared" si="4"/>
        <v>2</v>
      </c>
      <c r="N15" s="30">
        <f t="shared" si="4"/>
        <v>9</v>
      </c>
      <c r="O15" s="1004">
        <f t="shared" si="3"/>
        <v>11</v>
      </c>
    </row>
    <row r="16" spans="2:15" ht="12.75" customHeight="1">
      <c r="B16" s="699"/>
      <c r="C16" s="1010" t="s">
        <v>48</v>
      </c>
      <c r="D16" s="29">
        <v>45</v>
      </c>
      <c r="E16" s="639">
        <v>21</v>
      </c>
      <c r="F16" s="1002">
        <f t="shared" si="0"/>
        <v>66</v>
      </c>
      <c r="G16" s="29">
        <v>4</v>
      </c>
      <c r="H16" s="639">
        <v>4</v>
      </c>
      <c r="I16" s="1003">
        <f t="shared" si="1"/>
        <v>8</v>
      </c>
      <c r="J16" s="1019"/>
      <c r="K16" s="1020"/>
      <c r="L16" s="1023"/>
      <c r="M16" s="29">
        <f t="shared" si="4"/>
        <v>49</v>
      </c>
      <c r="N16" s="30">
        <f t="shared" si="4"/>
        <v>25</v>
      </c>
      <c r="O16" s="1004">
        <f t="shared" si="3"/>
        <v>74</v>
      </c>
    </row>
    <row r="17" spans="2:15" ht="15">
      <c r="B17" s="700"/>
      <c r="C17" s="1010" t="s">
        <v>49</v>
      </c>
      <c r="D17" s="29">
        <v>34</v>
      </c>
      <c r="E17" s="639">
        <v>8</v>
      </c>
      <c r="F17" s="1002">
        <f t="shared" si="0"/>
        <v>42</v>
      </c>
      <c r="G17" s="29">
        <v>2</v>
      </c>
      <c r="H17" s="639">
        <v>1</v>
      </c>
      <c r="I17" s="1003">
        <f t="shared" si="1"/>
        <v>3</v>
      </c>
      <c r="J17" s="1019"/>
      <c r="K17" s="1020"/>
      <c r="L17" s="1023"/>
      <c r="M17" s="29">
        <f t="shared" si="4"/>
        <v>36</v>
      </c>
      <c r="N17" s="30">
        <f t="shared" si="4"/>
        <v>9</v>
      </c>
      <c r="O17" s="1004">
        <f t="shared" si="3"/>
        <v>45</v>
      </c>
    </row>
    <row r="18" spans="2:15" ht="12.75" customHeight="1">
      <c r="B18" s="699"/>
      <c r="C18" s="1010" t="s">
        <v>24</v>
      </c>
      <c r="D18" s="29">
        <v>17</v>
      </c>
      <c r="E18" s="639">
        <v>14</v>
      </c>
      <c r="F18" s="1002">
        <f aca="true" t="shared" si="5" ref="F18:F70">SUM(D18:E18)</f>
        <v>31</v>
      </c>
      <c r="G18" s="1019"/>
      <c r="H18" s="1020"/>
      <c r="I18" s="1023"/>
      <c r="J18" s="1019"/>
      <c r="K18" s="1020"/>
      <c r="L18" s="1023"/>
      <c r="M18" s="29">
        <f>+D18</f>
        <v>17</v>
      </c>
      <c r="N18" s="30">
        <f>+E18</f>
        <v>14</v>
      </c>
      <c r="O18" s="1004">
        <f t="shared" si="3"/>
        <v>31</v>
      </c>
    </row>
    <row r="19" spans="2:15" ht="12.75" customHeight="1">
      <c r="B19" s="699"/>
      <c r="C19" s="1010" t="s">
        <v>51</v>
      </c>
      <c r="D19" s="29">
        <v>70</v>
      </c>
      <c r="E19" s="639">
        <v>10</v>
      </c>
      <c r="F19" s="1002">
        <f t="shared" si="5"/>
        <v>80</v>
      </c>
      <c r="G19" s="29">
        <v>55</v>
      </c>
      <c r="H19" s="639">
        <v>3</v>
      </c>
      <c r="I19" s="1003">
        <f>SUM(G19:H19)</f>
        <v>58</v>
      </c>
      <c r="J19" s="1019"/>
      <c r="K19" s="1020"/>
      <c r="L19" s="1023"/>
      <c r="M19" s="29">
        <f aca="true" t="shared" si="6" ref="M19:N27">+D19+G19</f>
        <v>125</v>
      </c>
      <c r="N19" s="30">
        <f t="shared" si="6"/>
        <v>13</v>
      </c>
      <c r="O19" s="1004">
        <f t="shared" si="3"/>
        <v>138</v>
      </c>
    </row>
    <row r="20" spans="2:15" ht="12.75" customHeight="1">
      <c r="B20" s="699"/>
      <c r="C20" s="1010" t="s">
        <v>294</v>
      </c>
      <c r="D20" s="29">
        <v>22</v>
      </c>
      <c r="E20" s="639">
        <v>5</v>
      </c>
      <c r="F20" s="1002">
        <f t="shared" si="5"/>
        <v>27</v>
      </c>
      <c r="G20" s="1019"/>
      <c r="H20" s="1020"/>
      <c r="I20" s="1023"/>
      <c r="J20" s="1019"/>
      <c r="K20" s="1020"/>
      <c r="L20" s="1023"/>
      <c r="M20" s="29">
        <f t="shared" si="6"/>
        <v>22</v>
      </c>
      <c r="N20" s="30">
        <f t="shared" si="6"/>
        <v>5</v>
      </c>
      <c r="O20" s="1004">
        <f t="shared" si="3"/>
        <v>27</v>
      </c>
    </row>
    <row r="21" spans="2:15" ht="12.75" customHeight="1">
      <c r="B21" s="699"/>
      <c r="C21" s="1010" t="s">
        <v>295</v>
      </c>
      <c r="D21" s="29">
        <v>12</v>
      </c>
      <c r="E21" s="639">
        <v>6</v>
      </c>
      <c r="F21" s="1002">
        <f t="shared" si="5"/>
        <v>18</v>
      </c>
      <c r="G21" s="1019"/>
      <c r="H21" s="1020"/>
      <c r="I21" s="1023"/>
      <c r="J21" s="1019"/>
      <c r="K21" s="1020"/>
      <c r="L21" s="1023"/>
      <c r="M21" s="29">
        <f t="shared" si="6"/>
        <v>12</v>
      </c>
      <c r="N21" s="30">
        <f t="shared" si="6"/>
        <v>6</v>
      </c>
      <c r="O21" s="1004">
        <f t="shared" si="3"/>
        <v>18</v>
      </c>
    </row>
    <row r="22" spans="2:15" ht="12.75" customHeight="1">
      <c r="B22" s="699"/>
      <c r="C22" s="1010" t="s">
        <v>296</v>
      </c>
      <c r="D22" s="29">
        <v>18</v>
      </c>
      <c r="E22" s="639">
        <v>10</v>
      </c>
      <c r="F22" s="1002">
        <f t="shared" si="5"/>
        <v>28</v>
      </c>
      <c r="G22" s="1019"/>
      <c r="H22" s="1020"/>
      <c r="I22" s="1023"/>
      <c r="J22" s="1019"/>
      <c r="K22" s="1020"/>
      <c r="L22" s="1023"/>
      <c r="M22" s="29">
        <f t="shared" si="6"/>
        <v>18</v>
      </c>
      <c r="N22" s="30">
        <f t="shared" si="6"/>
        <v>10</v>
      </c>
      <c r="O22" s="1004">
        <f t="shared" si="3"/>
        <v>28</v>
      </c>
    </row>
    <row r="23" spans="2:15" ht="12.75" customHeight="1">
      <c r="B23" s="699"/>
      <c r="C23" s="1010" t="s">
        <v>297</v>
      </c>
      <c r="D23" s="29">
        <v>18</v>
      </c>
      <c r="E23" s="639">
        <v>12</v>
      </c>
      <c r="F23" s="1002">
        <f t="shared" si="5"/>
        <v>30</v>
      </c>
      <c r="G23" s="1019"/>
      <c r="H23" s="1020"/>
      <c r="I23" s="1023"/>
      <c r="J23" s="1019"/>
      <c r="K23" s="1020"/>
      <c r="L23" s="1023"/>
      <c r="M23" s="29">
        <f t="shared" si="6"/>
        <v>18</v>
      </c>
      <c r="N23" s="30">
        <f t="shared" si="6"/>
        <v>12</v>
      </c>
      <c r="O23" s="1004">
        <f t="shared" si="3"/>
        <v>30</v>
      </c>
    </row>
    <row r="24" spans="2:15" ht="12.75" customHeight="1">
      <c r="B24" s="699"/>
      <c r="C24" s="1010" t="s">
        <v>52</v>
      </c>
      <c r="D24" s="29">
        <v>56</v>
      </c>
      <c r="E24" s="639">
        <v>20</v>
      </c>
      <c r="F24" s="1002">
        <f t="shared" si="5"/>
        <v>76</v>
      </c>
      <c r="G24" s="29">
        <v>49</v>
      </c>
      <c r="H24" s="639">
        <v>30</v>
      </c>
      <c r="I24" s="1003">
        <f>SUM(G24:H24)</f>
        <v>79</v>
      </c>
      <c r="J24" s="1019"/>
      <c r="K24" s="1020"/>
      <c r="L24" s="1023"/>
      <c r="M24" s="29">
        <f t="shared" si="6"/>
        <v>105</v>
      </c>
      <c r="N24" s="30">
        <f t="shared" si="6"/>
        <v>50</v>
      </c>
      <c r="O24" s="1004">
        <f t="shared" si="3"/>
        <v>155</v>
      </c>
    </row>
    <row r="25" spans="2:15" ht="12.75" customHeight="1">
      <c r="B25" s="699"/>
      <c r="C25" s="1010" t="s">
        <v>23</v>
      </c>
      <c r="D25" s="29">
        <v>38</v>
      </c>
      <c r="E25" s="639">
        <v>17</v>
      </c>
      <c r="F25" s="1002">
        <f t="shared" si="5"/>
        <v>55</v>
      </c>
      <c r="G25" s="1019"/>
      <c r="H25" s="639">
        <v>1</v>
      </c>
      <c r="I25" s="1003">
        <f>SUM(G25:H25)</f>
        <v>1</v>
      </c>
      <c r="J25" s="1019"/>
      <c r="K25" s="1020"/>
      <c r="L25" s="1023"/>
      <c r="M25" s="29">
        <f t="shared" si="6"/>
        <v>38</v>
      </c>
      <c r="N25" s="30">
        <f t="shared" si="6"/>
        <v>18</v>
      </c>
      <c r="O25" s="1004">
        <f t="shared" si="3"/>
        <v>56</v>
      </c>
    </row>
    <row r="26" spans="2:15" ht="12.75" customHeight="1">
      <c r="B26" s="699"/>
      <c r="C26" s="1010" t="s">
        <v>53</v>
      </c>
      <c r="D26" s="29">
        <v>79</v>
      </c>
      <c r="E26" s="639">
        <v>31</v>
      </c>
      <c r="F26" s="1002">
        <f t="shared" si="5"/>
        <v>110</v>
      </c>
      <c r="G26" s="1019"/>
      <c r="H26" s="1020"/>
      <c r="I26" s="1023"/>
      <c r="J26" s="1019"/>
      <c r="K26" s="1020"/>
      <c r="L26" s="1023"/>
      <c r="M26" s="29">
        <f t="shared" si="6"/>
        <v>79</v>
      </c>
      <c r="N26" s="30">
        <f t="shared" si="6"/>
        <v>31</v>
      </c>
      <c r="O26" s="1004">
        <f t="shared" si="3"/>
        <v>110</v>
      </c>
    </row>
    <row r="27" spans="2:15" ht="12.75" customHeight="1">
      <c r="B27" s="699"/>
      <c r="C27" s="1010" t="s">
        <v>54</v>
      </c>
      <c r="D27" s="29">
        <v>31</v>
      </c>
      <c r="E27" s="639">
        <v>33</v>
      </c>
      <c r="F27" s="1002">
        <f t="shared" si="5"/>
        <v>64</v>
      </c>
      <c r="G27" s="1019"/>
      <c r="H27" s="639">
        <v>2</v>
      </c>
      <c r="I27" s="1003">
        <f>+G27+H27</f>
        <v>2</v>
      </c>
      <c r="J27" s="1019"/>
      <c r="K27" s="1020"/>
      <c r="L27" s="1019"/>
      <c r="M27" s="272">
        <f t="shared" si="6"/>
        <v>31</v>
      </c>
      <c r="N27" s="30">
        <f t="shared" si="6"/>
        <v>35</v>
      </c>
      <c r="O27" s="1004">
        <f t="shared" si="3"/>
        <v>66</v>
      </c>
    </row>
    <row r="28" spans="2:15" ht="12.75" customHeight="1">
      <c r="B28" s="699"/>
      <c r="C28" s="1010" t="s">
        <v>55</v>
      </c>
      <c r="D28" s="29">
        <v>43</v>
      </c>
      <c r="E28" s="639">
        <v>31</v>
      </c>
      <c r="F28" s="1002">
        <f t="shared" si="5"/>
        <v>74</v>
      </c>
      <c r="G28" s="1019"/>
      <c r="H28" s="1020"/>
      <c r="I28" s="1023"/>
      <c r="J28" s="1019"/>
      <c r="K28" s="1020"/>
      <c r="L28" s="1023"/>
      <c r="M28" s="29">
        <f>+D28+G28</f>
        <v>43</v>
      </c>
      <c r="N28" s="30">
        <f>+E28+H28</f>
        <v>31</v>
      </c>
      <c r="O28" s="1004">
        <f t="shared" si="3"/>
        <v>74</v>
      </c>
    </row>
    <row r="29" spans="2:15" ht="12.75" customHeight="1" thickBot="1">
      <c r="B29" s="699"/>
      <c r="C29" s="1010" t="s">
        <v>56</v>
      </c>
      <c r="D29" s="29">
        <v>48</v>
      </c>
      <c r="E29" s="639">
        <v>20</v>
      </c>
      <c r="F29" s="1002">
        <f t="shared" si="5"/>
        <v>68</v>
      </c>
      <c r="G29" s="29">
        <v>1</v>
      </c>
      <c r="H29" s="30">
        <v>2</v>
      </c>
      <c r="I29" s="1003">
        <f>SUM(G29:H29)</f>
        <v>3</v>
      </c>
      <c r="J29" s="1019"/>
      <c r="K29" s="1020"/>
      <c r="L29" s="1023"/>
      <c r="M29" s="29">
        <f>+D29+G29</f>
        <v>49</v>
      </c>
      <c r="N29" s="30">
        <f>+E29+H29</f>
        <v>22</v>
      </c>
      <c r="O29" s="1004">
        <f t="shared" si="3"/>
        <v>71</v>
      </c>
    </row>
    <row r="30" spans="2:15" ht="15" thickBot="1">
      <c r="B30" s="701"/>
      <c r="C30" s="1012" t="s">
        <v>28</v>
      </c>
      <c r="D30" s="680">
        <f>SUM(D10:D29)</f>
        <v>731</v>
      </c>
      <c r="E30" s="680">
        <f>SUM(E10:E29)</f>
        <v>321</v>
      </c>
      <c r="F30" s="1000">
        <f>SUM(D30:E30)</f>
        <v>1052</v>
      </c>
      <c r="G30" s="680">
        <f>SUM(G10:G29)</f>
        <v>140</v>
      </c>
      <c r="H30" s="681">
        <f>SUM(H10:H29)</f>
        <v>68</v>
      </c>
      <c r="I30" s="681">
        <f>SUM(G30:H30)</f>
        <v>208</v>
      </c>
      <c r="J30" s="382"/>
      <c r="K30" s="382"/>
      <c r="L30" s="382"/>
      <c r="M30" s="413">
        <f>SUM(M10:M29)</f>
        <v>871</v>
      </c>
      <c r="N30" s="413">
        <f>SUM(N10:N29)</f>
        <v>389</v>
      </c>
      <c r="O30" s="998">
        <f>SUM(M30:N30)</f>
        <v>1260</v>
      </c>
    </row>
    <row r="31" spans="2:15" ht="14.25">
      <c r="B31" s="702"/>
      <c r="C31" s="1013" t="s">
        <v>57</v>
      </c>
      <c r="D31" s="140">
        <v>8</v>
      </c>
      <c r="E31" s="1014">
        <v>15</v>
      </c>
      <c r="F31" s="1015">
        <f>SUM(D31:E31)</f>
        <v>23</v>
      </c>
      <c r="G31" s="687"/>
      <c r="H31" s="688"/>
      <c r="I31" s="1024"/>
      <c r="J31" s="687"/>
      <c r="K31" s="688"/>
      <c r="L31" s="1024"/>
      <c r="M31" s="140">
        <f>+D31</f>
        <v>8</v>
      </c>
      <c r="N31" s="141">
        <f>+E31</f>
        <v>15</v>
      </c>
      <c r="O31" s="1011">
        <f>SUM(M31:N31)</f>
        <v>23</v>
      </c>
    </row>
    <row r="32" spans="2:15" ht="14.25">
      <c r="B32" s="699"/>
      <c r="C32" s="1010" t="s">
        <v>58</v>
      </c>
      <c r="D32" s="29">
        <v>22</v>
      </c>
      <c r="E32" s="639">
        <v>7</v>
      </c>
      <c r="F32" s="1002">
        <f t="shared" si="5"/>
        <v>29</v>
      </c>
      <c r="G32" s="29">
        <v>10</v>
      </c>
      <c r="H32" s="639">
        <v>2</v>
      </c>
      <c r="I32" s="1003">
        <f aca="true" t="shared" si="7" ref="I32:I38">SUM(G32:H32)</f>
        <v>12</v>
      </c>
      <c r="J32" s="1019"/>
      <c r="K32" s="1020"/>
      <c r="L32" s="1023"/>
      <c r="M32" s="29">
        <f aca="true" t="shared" si="8" ref="M32:N39">+D32+G32</f>
        <v>32</v>
      </c>
      <c r="N32" s="30">
        <f t="shared" si="8"/>
        <v>9</v>
      </c>
      <c r="O32" s="1004">
        <f t="shared" si="3"/>
        <v>41</v>
      </c>
    </row>
    <row r="33" spans="2:15" ht="14.25">
      <c r="B33" s="699"/>
      <c r="C33" s="1010" t="s">
        <v>59</v>
      </c>
      <c r="D33" s="29">
        <v>26</v>
      </c>
      <c r="E33" s="639">
        <v>24</v>
      </c>
      <c r="F33" s="1002">
        <f t="shared" si="5"/>
        <v>50</v>
      </c>
      <c r="G33" s="29">
        <v>18</v>
      </c>
      <c r="H33" s="639">
        <v>21</v>
      </c>
      <c r="I33" s="1003">
        <f t="shared" si="7"/>
        <v>39</v>
      </c>
      <c r="J33" s="1019"/>
      <c r="K33" s="1020"/>
      <c r="L33" s="1023"/>
      <c r="M33" s="29">
        <f t="shared" si="8"/>
        <v>44</v>
      </c>
      <c r="N33" s="30">
        <f t="shared" si="8"/>
        <v>45</v>
      </c>
      <c r="O33" s="1004">
        <f t="shared" si="3"/>
        <v>89</v>
      </c>
    </row>
    <row r="34" spans="2:15" ht="12.75" customHeight="1">
      <c r="B34" s="699"/>
      <c r="C34" s="1010" t="s">
        <v>60</v>
      </c>
      <c r="D34" s="29">
        <v>27</v>
      </c>
      <c r="E34" s="639">
        <v>3</v>
      </c>
      <c r="F34" s="1002">
        <f t="shared" si="5"/>
        <v>30</v>
      </c>
      <c r="G34" s="29">
        <v>25</v>
      </c>
      <c r="H34" s="639">
        <v>5</v>
      </c>
      <c r="I34" s="1003">
        <f t="shared" si="7"/>
        <v>30</v>
      </c>
      <c r="J34" s="1019"/>
      <c r="K34" s="1020"/>
      <c r="L34" s="1023"/>
      <c r="M34" s="29">
        <f t="shared" si="8"/>
        <v>52</v>
      </c>
      <c r="N34" s="30">
        <f t="shared" si="8"/>
        <v>8</v>
      </c>
      <c r="O34" s="1004">
        <f t="shared" si="3"/>
        <v>60</v>
      </c>
    </row>
    <row r="35" spans="2:15" ht="15">
      <c r="B35" s="700" t="s">
        <v>61</v>
      </c>
      <c r="C35" s="1005" t="s">
        <v>62</v>
      </c>
      <c r="D35" s="56">
        <v>5</v>
      </c>
      <c r="E35" s="1006">
        <v>3</v>
      </c>
      <c r="F35" s="1007">
        <f t="shared" si="5"/>
        <v>8</v>
      </c>
      <c r="G35" s="1019"/>
      <c r="H35" s="639">
        <v>1</v>
      </c>
      <c r="I35" s="1003">
        <f t="shared" si="7"/>
        <v>1</v>
      </c>
      <c r="J35" s="1019"/>
      <c r="K35" s="1020"/>
      <c r="L35" s="1023"/>
      <c r="M35" s="56">
        <f t="shared" si="8"/>
        <v>5</v>
      </c>
      <c r="N35" s="57">
        <f t="shared" si="8"/>
        <v>4</v>
      </c>
      <c r="O35" s="1009">
        <f t="shared" si="3"/>
        <v>9</v>
      </c>
    </row>
    <row r="36" spans="2:15" ht="15">
      <c r="B36" s="700"/>
      <c r="C36" s="1010" t="s">
        <v>63</v>
      </c>
      <c r="D36" s="29">
        <v>21</v>
      </c>
      <c r="E36" s="639">
        <v>23</v>
      </c>
      <c r="F36" s="1002">
        <f t="shared" si="5"/>
        <v>44</v>
      </c>
      <c r="G36" s="29">
        <v>3</v>
      </c>
      <c r="H36" s="639">
        <v>7</v>
      </c>
      <c r="I36" s="1003">
        <f t="shared" si="7"/>
        <v>10</v>
      </c>
      <c r="J36" s="1019"/>
      <c r="K36" s="1020"/>
      <c r="L36" s="1023"/>
      <c r="M36" s="29">
        <f t="shared" si="8"/>
        <v>24</v>
      </c>
      <c r="N36" s="30">
        <f t="shared" si="8"/>
        <v>30</v>
      </c>
      <c r="O36" s="1004">
        <f t="shared" si="3"/>
        <v>54</v>
      </c>
    </row>
    <row r="37" spans="2:15" ht="15">
      <c r="B37" s="700" t="s">
        <v>25</v>
      </c>
      <c r="C37" s="1010" t="s">
        <v>64</v>
      </c>
      <c r="D37" s="29">
        <v>30</v>
      </c>
      <c r="E37" s="639">
        <v>7</v>
      </c>
      <c r="F37" s="1002">
        <f t="shared" si="5"/>
        <v>37</v>
      </c>
      <c r="G37" s="29">
        <v>9</v>
      </c>
      <c r="H37" s="639">
        <v>12</v>
      </c>
      <c r="I37" s="1003">
        <f t="shared" si="7"/>
        <v>21</v>
      </c>
      <c r="J37" s="1019"/>
      <c r="K37" s="1020"/>
      <c r="L37" s="1023"/>
      <c r="M37" s="29">
        <f t="shared" si="8"/>
        <v>39</v>
      </c>
      <c r="N37" s="30">
        <f t="shared" si="8"/>
        <v>19</v>
      </c>
      <c r="O37" s="1004">
        <f t="shared" si="3"/>
        <v>58</v>
      </c>
    </row>
    <row r="38" spans="2:15" ht="14.25">
      <c r="B38" s="699"/>
      <c r="C38" s="1010" t="s">
        <v>65</v>
      </c>
      <c r="D38" s="29">
        <v>30</v>
      </c>
      <c r="E38" s="639">
        <v>12</v>
      </c>
      <c r="F38" s="1002">
        <f t="shared" si="5"/>
        <v>42</v>
      </c>
      <c r="G38" s="29">
        <v>8</v>
      </c>
      <c r="H38" s="639">
        <v>10</v>
      </c>
      <c r="I38" s="1003">
        <f t="shared" si="7"/>
        <v>18</v>
      </c>
      <c r="J38" s="1019"/>
      <c r="K38" s="1020"/>
      <c r="L38" s="1023"/>
      <c r="M38" s="29">
        <f t="shared" si="8"/>
        <v>38</v>
      </c>
      <c r="N38" s="30">
        <f t="shared" si="8"/>
        <v>22</v>
      </c>
      <c r="O38" s="1004">
        <f t="shared" si="3"/>
        <v>60</v>
      </c>
    </row>
    <row r="39" spans="2:15" ht="14.25">
      <c r="B39" s="699"/>
      <c r="C39" s="1010" t="s">
        <v>66</v>
      </c>
      <c r="D39" s="29">
        <v>59</v>
      </c>
      <c r="E39" s="639">
        <v>13</v>
      </c>
      <c r="F39" s="1002">
        <f t="shared" si="5"/>
        <v>72</v>
      </c>
      <c r="G39" s="1019"/>
      <c r="H39" s="1020"/>
      <c r="I39" s="1023"/>
      <c r="J39" s="1019"/>
      <c r="K39" s="1020"/>
      <c r="L39" s="1023"/>
      <c r="M39" s="29">
        <f aca="true" t="shared" si="9" ref="M39:N41">+D39</f>
        <v>59</v>
      </c>
      <c r="N39" s="30">
        <f t="shared" si="8"/>
        <v>13</v>
      </c>
      <c r="O39" s="1004">
        <f t="shared" si="3"/>
        <v>72</v>
      </c>
    </row>
    <row r="40" spans="2:15" ht="14.25">
      <c r="B40" s="699"/>
      <c r="C40" s="1010" t="s">
        <v>218</v>
      </c>
      <c r="D40" s="29">
        <v>13</v>
      </c>
      <c r="E40" s="639">
        <v>15</v>
      </c>
      <c r="F40" s="1002">
        <f t="shared" si="5"/>
        <v>28</v>
      </c>
      <c r="G40" s="1019"/>
      <c r="H40" s="1020"/>
      <c r="I40" s="1023"/>
      <c r="J40" s="1019"/>
      <c r="K40" s="1020"/>
      <c r="L40" s="1023"/>
      <c r="M40" s="29">
        <f t="shared" si="9"/>
        <v>13</v>
      </c>
      <c r="N40" s="30">
        <f t="shared" si="9"/>
        <v>15</v>
      </c>
      <c r="O40" s="1004">
        <f t="shared" si="3"/>
        <v>28</v>
      </c>
    </row>
    <row r="41" spans="2:15" ht="14.25">
      <c r="B41" s="699"/>
      <c r="C41" s="1010" t="s">
        <v>67</v>
      </c>
      <c r="D41" s="29">
        <v>46</v>
      </c>
      <c r="E41" s="639">
        <v>6</v>
      </c>
      <c r="F41" s="1002">
        <f t="shared" si="5"/>
        <v>52</v>
      </c>
      <c r="G41" s="1019"/>
      <c r="H41" s="1020"/>
      <c r="I41" s="1023"/>
      <c r="J41" s="1019"/>
      <c r="K41" s="1020"/>
      <c r="L41" s="1023"/>
      <c r="M41" s="29">
        <f t="shared" si="9"/>
        <v>46</v>
      </c>
      <c r="N41" s="30">
        <f t="shared" si="9"/>
        <v>6</v>
      </c>
      <c r="O41" s="1004">
        <f t="shared" si="3"/>
        <v>52</v>
      </c>
    </row>
    <row r="42" spans="2:15" ht="14.25">
      <c r="B42" s="703"/>
      <c r="C42" s="1010" t="s">
        <v>68</v>
      </c>
      <c r="D42" s="29">
        <v>36</v>
      </c>
      <c r="E42" s="639">
        <v>17</v>
      </c>
      <c r="F42" s="1002">
        <f t="shared" si="5"/>
        <v>53</v>
      </c>
      <c r="G42" s="29">
        <v>16</v>
      </c>
      <c r="H42" s="639">
        <v>23</v>
      </c>
      <c r="I42" s="1003">
        <f>SUM(G42:H42)</f>
        <v>39</v>
      </c>
      <c r="J42" s="1019"/>
      <c r="K42" s="1020"/>
      <c r="L42" s="1023"/>
      <c r="M42" s="29">
        <f>+D42+G42</f>
        <v>52</v>
      </c>
      <c r="N42" s="30">
        <f>+E42+H42</f>
        <v>40</v>
      </c>
      <c r="O42" s="1004">
        <f t="shared" si="3"/>
        <v>92</v>
      </c>
    </row>
    <row r="43" spans="2:15" ht="15" thickBot="1">
      <c r="B43" s="699"/>
      <c r="C43" s="1010" t="s">
        <v>69</v>
      </c>
      <c r="D43" s="29">
        <v>46</v>
      </c>
      <c r="E43" s="639">
        <v>11</v>
      </c>
      <c r="F43" s="1002">
        <f t="shared" si="5"/>
        <v>57</v>
      </c>
      <c r="G43" s="29">
        <v>44</v>
      </c>
      <c r="H43" s="639">
        <v>16</v>
      </c>
      <c r="I43" s="1003">
        <f>SUM(G43:H43)</f>
        <v>60</v>
      </c>
      <c r="J43" s="689"/>
      <c r="K43" s="690"/>
      <c r="L43" s="1025"/>
      <c r="M43" s="29">
        <f>+D43+G43</f>
        <v>90</v>
      </c>
      <c r="N43" s="30">
        <f>+E43+H43</f>
        <v>27</v>
      </c>
      <c r="O43" s="1004">
        <f t="shared" si="3"/>
        <v>117</v>
      </c>
    </row>
    <row r="44" spans="2:15" ht="15" thickBot="1">
      <c r="B44" s="699"/>
      <c r="C44" s="1012" t="s">
        <v>28</v>
      </c>
      <c r="D44" s="680">
        <f>SUM(D31:D43)</f>
        <v>369</v>
      </c>
      <c r="E44" s="681">
        <f>SUM(E31:E43)</f>
        <v>156</v>
      </c>
      <c r="F44" s="1000">
        <f>SUM(D44:E44)</f>
        <v>525</v>
      </c>
      <c r="G44" s="680">
        <f>SUM(G32:G43)</f>
        <v>133</v>
      </c>
      <c r="H44" s="681">
        <f>SUM(H32:H43)</f>
        <v>97</v>
      </c>
      <c r="I44" s="681">
        <f>SUM(G44:H44)</f>
        <v>230</v>
      </c>
      <c r="J44" s="20"/>
      <c r="K44" s="21"/>
      <c r="L44" s="1026"/>
      <c r="M44" s="413">
        <f>SUM(M31:M43)</f>
        <v>502</v>
      </c>
      <c r="N44" s="414">
        <f>SUM(N31:N43)</f>
        <v>253</v>
      </c>
      <c r="O44" s="998">
        <f>SUM(M44:N44)</f>
        <v>755</v>
      </c>
    </row>
    <row r="45" spans="2:15" ht="15.75" customHeight="1" thickBot="1">
      <c r="B45" s="1152" t="s">
        <v>241</v>
      </c>
      <c r="C45" s="1016" t="s">
        <v>242</v>
      </c>
      <c r="D45" s="133">
        <v>15</v>
      </c>
      <c r="E45" s="1017">
        <v>6</v>
      </c>
      <c r="F45" s="328">
        <f>SUM(D45:E45)</f>
        <v>21</v>
      </c>
      <c r="G45" s="1021"/>
      <c r="H45" s="1022"/>
      <c r="I45" s="1027"/>
      <c r="J45" s="1021"/>
      <c r="K45" s="1022"/>
      <c r="L45" s="1027"/>
      <c r="M45" s="133">
        <f>+D45</f>
        <v>15</v>
      </c>
      <c r="N45" s="1018">
        <f>+E45</f>
        <v>6</v>
      </c>
      <c r="O45" s="299">
        <f>SUM(M45:N45)</f>
        <v>21</v>
      </c>
    </row>
    <row r="46" spans="2:15" ht="19.5" customHeight="1" thickBot="1">
      <c r="B46" s="1153"/>
      <c r="C46" s="51" t="s">
        <v>28</v>
      </c>
      <c r="D46" s="125">
        <f>SUM(D45:D45)</f>
        <v>15</v>
      </c>
      <c r="E46" s="125">
        <f>SUM(E45:E45)</f>
        <v>6</v>
      </c>
      <c r="F46" s="236">
        <f>SUM(D46:E46)</f>
        <v>21</v>
      </c>
      <c r="G46" s="20"/>
      <c r="H46" s="21"/>
      <c r="I46" s="21"/>
      <c r="J46" s="20"/>
      <c r="K46" s="21"/>
      <c r="L46" s="21"/>
      <c r="M46" s="415">
        <f>SUM(M45:M45)</f>
        <v>15</v>
      </c>
      <c r="N46" s="416">
        <f>SUM(N45:N45)</f>
        <v>6</v>
      </c>
      <c r="O46" s="411">
        <f>SUM(M46:N46)</f>
        <v>21</v>
      </c>
    </row>
    <row r="47" spans="2:15" ht="15.75" customHeight="1">
      <c r="B47" s="699"/>
      <c r="C47" s="58" t="s">
        <v>70</v>
      </c>
      <c r="D47" s="59">
        <v>38</v>
      </c>
      <c r="E47" s="60">
        <v>14</v>
      </c>
      <c r="F47" s="61">
        <f t="shared" si="5"/>
        <v>52</v>
      </c>
      <c r="G47" s="62"/>
      <c r="H47" s="63"/>
      <c r="I47" s="63"/>
      <c r="J47" s="62"/>
      <c r="K47" s="63"/>
      <c r="L47" s="63"/>
      <c r="M47" s="64">
        <f>+D47</f>
        <v>38</v>
      </c>
      <c r="N47" s="65">
        <f>+E47</f>
        <v>14</v>
      </c>
      <c r="O47" s="556">
        <f t="shared" si="3"/>
        <v>52</v>
      </c>
    </row>
    <row r="48" spans="2:15" ht="15.75" customHeight="1">
      <c r="B48" s="700" t="s">
        <v>71</v>
      </c>
      <c r="C48" s="67" t="s">
        <v>72</v>
      </c>
      <c r="D48" s="68">
        <v>45</v>
      </c>
      <c r="E48" s="69">
        <v>14</v>
      </c>
      <c r="F48" s="70">
        <f t="shared" si="5"/>
        <v>59</v>
      </c>
      <c r="G48" s="226">
        <v>16</v>
      </c>
      <c r="H48" s="351">
        <v>18</v>
      </c>
      <c r="I48" s="44">
        <f aca="true" t="shared" si="10" ref="I48:I54">SUM(G48:H48)</f>
        <v>34</v>
      </c>
      <c r="J48" s="71"/>
      <c r="K48" s="72"/>
      <c r="L48" s="50"/>
      <c r="M48" s="73">
        <f aca="true" t="shared" si="11" ref="M48:N50">+D48+G48</f>
        <v>61</v>
      </c>
      <c r="N48" s="74">
        <f t="shared" si="11"/>
        <v>32</v>
      </c>
      <c r="O48" s="75">
        <f t="shared" si="3"/>
        <v>93</v>
      </c>
    </row>
    <row r="49" spans="2:15" ht="15">
      <c r="B49" s="700" t="s">
        <v>25</v>
      </c>
      <c r="C49" s="437" t="s">
        <v>73</v>
      </c>
      <c r="D49" s="68">
        <v>34</v>
      </c>
      <c r="E49" s="695">
        <v>31</v>
      </c>
      <c r="F49" s="70">
        <f t="shared" si="5"/>
        <v>65</v>
      </c>
      <c r="G49" s="226">
        <v>20</v>
      </c>
      <c r="H49" s="351">
        <v>31</v>
      </c>
      <c r="I49" s="44">
        <f t="shared" si="10"/>
        <v>51</v>
      </c>
      <c r="J49" s="71"/>
      <c r="K49" s="72"/>
      <c r="L49" s="50"/>
      <c r="M49" s="73">
        <f t="shared" si="11"/>
        <v>54</v>
      </c>
      <c r="N49" s="74">
        <f t="shared" si="11"/>
        <v>62</v>
      </c>
      <c r="O49" s="75">
        <f t="shared" si="3"/>
        <v>116</v>
      </c>
    </row>
    <row r="50" spans="2:15" ht="15.75" thickBot="1">
      <c r="B50" s="700"/>
      <c r="C50" s="437" t="s">
        <v>341</v>
      </c>
      <c r="D50" s="71"/>
      <c r="E50" s="69">
        <v>1</v>
      </c>
      <c r="F50" s="70">
        <f t="shared" si="5"/>
        <v>1</v>
      </c>
      <c r="G50" s="71"/>
      <c r="H50" s="72"/>
      <c r="I50" s="50"/>
      <c r="J50" s="71"/>
      <c r="K50" s="72"/>
      <c r="L50" s="50"/>
      <c r="M50" s="73">
        <f t="shared" si="11"/>
        <v>0</v>
      </c>
      <c r="N50" s="74">
        <f t="shared" si="11"/>
        <v>1</v>
      </c>
      <c r="O50" s="75">
        <f t="shared" si="3"/>
        <v>1</v>
      </c>
    </row>
    <row r="51" spans="2:15" ht="15" thickBot="1">
      <c r="B51" s="705"/>
      <c r="C51" s="51" t="s">
        <v>28</v>
      </c>
      <c r="D51" s="17">
        <f>SUM(D47:D50)</f>
        <v>117</v>
      </c>
      <c r="E51" s="22">
        <f>SUM(E47:E50)</f>
        <v>60</v>
      </c>
      <c r="F51" s="23">
        <f>SUM(D51:E51)</f>
        <v>177</v>
      </c>
      <c r="G51" s="86">
        <f>SUM(G48:G49)</f>
        <v>36</v>
      </c>
      <c r="H51" s="87">
        <f>SUM(H48:H49)</f>
        <v>49</v>
      </c>
      <c r="I51" s="87">
        <f t="shared" si="10"/>
        <v>85</v>
      </c>
      <c r="J51" s="20"/>
      <c r="K51" s="21"/>
      <c r="L51" s="21"/>
      <c r="M51" s="410">
        <f>SUM(M47:M50)</f>
        <v>153</v>
      </c>
      <c r="N51" s="411">
        <f>SUM(N47:N50)</f>
        <v>109</v>
      </c>
      <c r="O51" s="412">
        <f>SUM(M51:N51)</f>
        <v>262</v>
      </c>
    </row>
    <row r="52" spans="2:15" ht="12.75">
      <c r="B52" s="706"/>
      <c r="C52" s="58" t="s">
        <v>74</v>
      </c>
      <c r="D52" s="9">
        <v>116</v>
      </c>
      <c r="E52" s="10">
        <v>58</v>
      </c>
      <c r="F52" s="13">
        <f t="shared" si="5"/>
        <v>174</v>
      </c>
      <c r="G52" s="77">
        <v>92</v>
      </c>
      <c r="H52" s="78">
        <v>73</v>
      </c>
      <c r="I52" s="79">
        <f t="shared" si="10"/>
        <v>165</v>
      </c>
      <c r="J52" s="375"/>
      <c r="K52" s="376"/>
      <c r="L52" s="377"/>
      <c r="M52" s="9">
        <f>+D52+G52</f>
        <v>208</v>
      </c>
      <c r="N52" s="80">
        <f>+E52+H52</f>
        <v>131</v>
      </c>
      <c r="O52" s="8">
        <f t="shared" si="3"/>
        <v>339</v>
      </c>
    </row>
    <row r="53" spans="2:15" ht="15.75" thickBot="1">
      <c r="B53" s="700" t="s">
        <v>247</v>
      </c>
      <c r="C53" s="81" t="s">
        <v>75</v>
      </c>
      <c r="D53" s="82">
        <v>59</v>
      </c>
      <c r="E53" s="352">
        <v>45</v>
      </c>
      <c r="F53" s="83">
        <f t="shared" si="5"/>
        <v>104</v>
      </c>
      <c r="G53" s="117">
        <v>40</v>
      </c>
      <c r="H53" s="353">
        <v>29</v>
      </c>
      <c r="I53" s="364">
        <f t="shared" si="10"/>
        <v>69</v>
      </c>
      <c r="J53" s="180"/>
      <c r="K53" s="181"/>
      <c r="L53" s="378"/>
      <c r="M53" s="354">
        <f>+D53+G53</f>
        <v>99</v>
      </c>
      <c r="N53" s="355">
        <f>+E53+H53</f>
        <v>74</v>
      </c>
      <c r="O53" s="85">
        <f t="shared" si="3"/>
        <v>173</v>
      </c>
    </row>
    <row r="54" spans="2:15" ht="15.75" thickBot="1">
      <c r="B54" s="704" t="s">
        <v>246</v>
      </c>
      <c r="C54" s="51" t="s">
        <v>28</v>
      </c>
      <c r="D54" s="17">
        <f>SUM(D52:D53)</f>
        <v>175</v>
      </c>
      <c r="E54" s="22">
        <f>SUM(E52:E53)</f>
        <v>103</v>
      </c>
      <c r="F54" s="23">
        <f t="shared" si="5"/>
        <v>278</v>
      </c>
      <c r="G54" s="86">
        <f>SUM(G52:G53)</f>
        <v>132</v>
      </c>
      <c r="H54" s="87">
        <f>SUM(H52:H53)</f>
        <v>102</v>
      </c>
      <c r="I54" s="87">
        <f t="shared" si="10"/>
        <v>234</v>
      </c>
      <c r="J54" s="20"/>
      <c r="K54" s="21"/>
      <c r="L54" s="21"/>
      <c r="M54" s="410">
        <f>SUM(M52:M53)</f>
        <v>307</v>
      </c>
      <c r="N54" s="411">
        <f>SUM(N52:N53)</f>
        <v>205</v>
      </c>
      <c r="O54" s="412">
        <f t="shared" si="3"/>
        <v>512</v>
      </c>
    </row>
    <row r="55" spans="2:15" ht="12.75">
      <c r="B55" s="706"/>
      <c r="C55" s="379" t="s">
        <v>243</v>
      </c>
      <c r="D55" s="9">
        <v>14</v>
      </c>
      <c r="E55" s="10">
        <v>8</v>
      </c>
      <c r="F55" s="90">
        <f>SUM(D55:E55)</f>
        <v>22</v>
      </c>
      <c r="G55" s="375"/>
      <c r="H55" s="376"/>
      <c r="I55" s="557"/>
      <c r="J55" s="375"/>
      <c r="K55" s="376"/>
      <c r="L55" s="377"/>
      <c r="M55" s="9">
        <f>+D55+G55</f>
        <v>14</v>
      </c>
      <c r="N55" s="10">
        <f>+E55+H55</f>
        <v>8</v>
      </c>
      <c r="O55" s="194">
        <f>SUM(M55:N55)</f>
        <v>22</v>
      </c>
    </row>
    <row r="56" spans="2:15" ht="15.75" thickBot="1">
      <c r="B56" s="700" t="s">
        <v>245</v>
      </c>
      <c r="C56" s="635" t="s">
        <v>244</v>
      </c>
      <c r="D56" s="24">
        <v>20</v>
      </c>
      <c r="E56" s="346">
        <v>9</v>
      </c>
      <c r="F56" s="35">
        <f>SUM(D56:E56)</f>
        <v>29</v>
      </c>
      <c r="G56" s="40"/>
      <c r="H56" s="41"/>
      <c r="I56" s="558"/>
      <c r="J56" s="40"/>
      <c r="K56" s="41"/>
      <c r="L56" s="558"/>
      <c r="M56" s="167">
        <f>+D56+G56</f>
        <v>20</v>
      </c>
      <c r="N56" s="346">
        <f>+E56+H56</f>
        <v>9</v>
      </c>
      <c r="O56" s="309">
        <f>SUM(M56:N56)</f>
        <v>29</v>
      </c>
    </row>
    <row r="57" spans="2:15" ht="15.75" thickBot="1">
      <c r="B57" s="704" t="s">
        <v>15</v>
      </c>
      <c r="C57" s="51" t="s">
        <v>28</v>
      </c>
      <c r="D57" s="17">
        <f>SUM(D55:D56)</f>
        <v>34</v>
      </c>
      <c r="E57" s="693">
        <f>SUM(E55:E56)</f>
        <v>17</v>
      </c>
      <c r="F57" s="23">
        <f>SUM(D57:E57)</f>
        <v>51</v>
      </c>
      <c r="G57" s="40"/>
      <c r="H57" s="41"/>
      <c r="I57" s="558"/>
      <c r="J57" s="20"/>
      <c r="K57" s="21"/>
      <c r="L57" s="21"/>
      <c r="M57" s="410">
        <f>SUM(M55:M56)</f>
        <v>34</v>
      </c>
      <c r="N57" s="412">
        <f>SUM(N55:N56)</f>
        <v>17</v>
      </c>
      <c r="O57" s="411">
        <f>SUM(M57:N57)</f>
        <v>51</v>
      </c>
    </row>
    <row r="58" spans="2:15" ht="15.75" thickBot="1">
      <c r="B58" s="700" t="s">
        <v>248</v>
      </c>
      <c r="C58" s="635" t="s">
        <v>342</v>
      </c>
      <c r="D58" s="24">
        <v>13</v>
      </c>
      <c r="E58" s="346">
        <v>6</v>
      </c>
      <c r="F58" s="35">
        <f>+D58+E58</f>
        <v>19</v>
      </c>
      <c r="G58" s="689"/>
      <c r="H58" s="690"/>
      <c r="I58" s="690"/>
      <c r="J58" s="689"/>
      <c r="K58" s="690"/>
      <c r="L58" s="691"/>
      <c r="M58" s="47">
        <f aca="true" t="shared" si="12" ref="M58:N60">+D58</f>
        <v>13</v>
      </c>
      <c r="N58" s="692">
        <f t="shared" si="12"/>
        <v>6</v>
      </c>
      <c r="O58" s="76">
        <f>+M58+N58</f>
        <v>19</v>
      </c>
    </row>
    <row r="59" spans="2:15" ht="19.5" customHeight="1" thickBot="1">
      <c r="B59" s="704"/>
      <c r="C59" s="51" t="s">
        <v>28</v>
      </c>
      <c r="D59" s="17">
        <f>+D58</f>
        <v>13</v>
      </c>
      <c r="E59" s="17">
        <f>+E58</f>
        <v>6</v>
      </c>
      <c r="F59" s="236">
        <f>+D59+E59</f>
        <v>19</v>
      </c>
      <c r="G59" s="20"/>
      <c r="H59" s="21"/>
      <c r="I59" s="21"/>
      <c r="J59" s="20"/>
      <c r="K59" s="21"/>
      <c r="L59" s="21"/>
      <c r="M59" s="410">
        <f t="shared" si="12"/>
        <v>13</v>
      </c>
      <c r="N59" s="416">
        <f t="shared" si="12"/>
        <v>6</v>
      </c>
      <c r="O59" s="412">
        <f>SUM(M59:N59)</f>
        <v>19</v>
      </c>
    </row>
    <row r="60" spans="2:15" ht="12.75" customHeight="1">
      <c r="B60" s="698"/>
      <c r="C60" s="88" t="s">
        <v>76</v>
      </c>
      <c r="D60" s="9">
        <v>12</v>
      </c>
      <c r="E60" s="89">
        <v>32</v>
      </c>
      <c r="F60" s="90">
        <f t="shared" si="5"/>
        <v>44</v>
      </c>
      <c r="G60" s="91"/>
      <c r="H60" s="92"/>
      <c r="I60" s="93"/>
      <c r="J60" s="91"/>
      <c r="K60" s="92"/>
      <c r="L60" s="93"/>
      <c r="M60" s="7">
        <f t="shared" si="12"/>
        <v>12</v>
      </c>
      <c r="N60" s="94">
        <f t="shared" si="12"/>
        <v>32</v>
      </c>
      <c r="O60" s="95">
        <f t="shared" si="3"/>
        <v>44</v>
      </c>
    </row>
    <row r="61" spans="2:15" ht="12.75" customHeight="1">
      <c r="B61" s="699"/>
      <c r="C61" s="32" t="s">
        <v>77</v>
      </c>
      <c r="D61" s="33">
        <v>36</v>
      </c>
      <c r="E61" s="96">
        <v>26</v>
      </c>
      <c r="F61" s="97">
        <f t="shared" si="5"/>
        <v>62</v>
      </c>
      <c r="G61" s="33">
        <v>21</v>
      </c>
      <c r="H61" s="96">
        <v>28</v>
      </c>
      <c r="I61" s="97">
        <f>SUM(G61:H61)</f>
        <v>49</v>
      </c>
      <c r="J61" s="446"/>
      <c r="K61" s="447"/>
      <c r="L61" s="448"/>
      <c r="M61" s="56">
        <f>+D61+G61</f>
        <v>57</v>
      </c>
      <c r="N61" s="98">
        <f>+E61+H61</f>
        <v>54</v>
      </c>
      <c r="O61" s="99">
        <f t="shared" si="3"/>
        <v>111</v>
      </c>
    </row>
    <row r="62" spans="2:15" ht="15">
      <c r="B62" s="700"/>
      <c r="C62" s="39" t="s">
        <v>78</v>
      </c>
      <c r="D62" s="24">
        <v>15</v>
      </c>
      <c r="E62" s="100">
        <v>40</v>
      </c>
      <c r="F62" s="101">
        <f t="shared" si="5"/>
        <v>55</v>
      </c>
      <c r="G62" s="40"/>
      <c r="H62" s="102"/>
      <c r="I62" s="103"/>
      <c r="J62" s="40"/>
      <c r="K62" s="102"/>
      <c r="L62" s="103"/>
      <c r="M62" s="29">
        <f>+D62</f>
        <v>15</v>
      </c>
      <c r="N62" s="104">
        <f>+E62</f>
        <v>40</v>
      </c>
      <c r="O62" s="105">
        <f t="shared" si="3"/>
        <v>55</v>
      </c>
    </row>
    <row r="63" spans="2:15" ht="15">
      <c r="B63" s="700" t="s">
        <v>79</v>
      </c>
      <c r="C63" s="106" t="s">
        <v>80</v>
      </c>
      <c r="D63" s="107">
        <v>33</v>
      </c>
      <c r="E63" s="100">
        <v>16</v>
      </c>
      <c r="F63" s="101">
        <f t="shared" si="5"/>
        <v>49</v>
      </c>
      <c r="G63" s="108"/>
      <c r="H63" s="109"/>
      <c r="I63" s="110"/>
      <c r="J63" s="108"/>
      <c r="K63" s="109"/>
      <c r="L63" s="110"/>
      <c r="M63" s="29">
        <f>+D63</f>
        <v>33</v>
      </c>
      <c r="N63" s="104">
        <f>+E63</f>
        <v>16</v>
      </c>
      <c r="O63" s="105">
        <f t="shared" si="3"/>
        <v>49</v>
      </c>
    </row>
    <row r="64" spans="2:15" ht="12.75" customHeight="1">
      <c r="B64" s="707"/>
      <c r="C64" s="39" t="s">
        <v>81</v>
      </c>
      <c r="D64" s="24">
        <v>89</v>
      </c>
      <c r="E64" s="100">
        <v>7</v>
      </c>
      <c r="F64" s="101">
        <f t="shared" si="5"/>
        <v>96</v>
      </c>
      <c r="G64" s="42">
        <v>52</v>
      </c>
      <c r="H64" s="111">
        <v>19</v>
      </c>
      <c r="I64" s="112">
        <f>SUM(G64:H64)</f>
        <v>71</v>
      </c>
      <c r="J64" s="40"/>
      <c r="K64" s="102"/>
      <c r="L64" s="103"/>
      <c r="M64" s="29">
        <f aca="true" t="shared" si="13" ref="M64:N68">+D64+G64</f>
        <v>141</v>
      </c>
      <c r="N64" s="113">
        <f t="shared" si="13"/>
        <v>26</v>
      </c>
      <c r="O64" s="105">
        <f t="shared" si="3"/>
        <v>167</v>
      </c>
    </row>
    <row r="65" spans="2:15" ht="15">
      <c r="B65" s="700" t="s">
        <v>25</v>
      </c>
      <c r="C65" s="114" t="s">
        <v>82</v>
      </c>
      <c r="D65" s="82">
        <v>30</v>
      </c>
      <c r="E65" s="115">
        <v>27</v>
      </c>
      <c r="F65" s="116">
        <f t="shared" si="5"/>
        <v>57</v>
      </c>
      <c r="G65" s="117">
        <v>18</v>
      </c>
      <c r="H65" s="118">
        <v>36</v>
      </c>
      <c r="I65" s="119">
        <f>SUM(G65:H65)</f>
        <v>54</v>
      </c>
      <c r="J65" s="180"/>
      <c r="K65" s="395"/>
      <c r="L65" s="449"/>
      <c r="M65" s="84">
        <f>+D65+G65</f>
        <v>48</v>
      </c>
      <c r="N65" s="120">
        <f>+E65+H65</f>
        <v>63</v>
      </c>
      <c r="O65" s="121">
        <f t="shared" si="3"/>
        <v>111</v>
      </c>
    </row>
    <row r="66" spans="2:15" ht="12.75" customHeight="1">
      <c r="B66" s="699"/>
      <c r="C66" s="39" t="s">
        <v>83</v>
      </c>
      <c r="D66" s="24">
        <v>22</v>
      </c>
      <c r="E66" s="100">
        <v>60</v>
      </c>
      <c r="F66" s="101">
        <f t="shared" si="5"/>
        <v>82</v>
      </c>
      <c r="G66" s="42">
        <v>14</v>
      </c>
      <c r="H66" s="111">
        <v>47</v>
      </c>
      <c r="I66" s="112">
        <f>SUM(G66:H66)</f>
        <v>61</v>
      </c>
      <c r="J66" s="40"/>
      <c r="K66" s="102"/>
      <c r="L66" s="103"/>
      <c r="M66" s="29">
        <f t="shared" si="13"/>
        <v>36</v>
      </c>
      <c r="N66" s="104">
        <f t="shared" si="13"/>
        <v>107</v>
      </c>
      <c r="O66" s="105">
        <f t="shared" si="3"/>
        <v>143</v>
      </c>
    </row>
    <row r="67" spans="2:15" ht="12.75" customHeight="1">
      <c r="B67" s="699"/>
      <c r="C67" s="123" t="s">
        <v>84</v>
      </c>
      <c r="D67" s="29">
        <v>25</v>
      </c>
      <c r="E67" s="113">
        <v>12</v>
      </c>
      <c r="F67" s="101">
        <f>SUM(D67:E67)</f>
        <v>37</v>
      </c>
      <c r="G67" s="40"/>
      <c r="H67" s="102"/>
      <c r="I67" s="103"/>
      <c r="J67" s="40"/>
      <c r="K67" s="102"/>
      <c r="L67" s="103"/>
      <c r="M67" s="29">
        <f>+D67</f>
        <v>25</v>
      </c>
      <c r="N67" s="104">
        <f>+E67</f>
        <v>12</v>
      </c>
      <c r="O67" s="105">
        <f>SUM(M67:N67)</f>
        <v>37</v>
      </c>
    </row>
    <row r="68" spans="2:15" ht="12.75" customHeight="1">
      <c r="B68" s="708"/>
      <c r="C68" s="39" t="s">
        <v>85</v>
      </c>
      <c r="D68" s="24">
        <v>7</v>
      </c>
      <c r="E68" s="100">
        <v>64</v>
      </c>
      <c r="F68" s="101">
        <f t="shared" si="5"/>
        <v>71</v>
      </c>
      <c r="G68" s="42">
        <v>6</v>
      </c>
      <c r="H68" s="111">
        <v>49</v>
      </c>
      <c r="I68" s="112">
        <f>SUM(G68:H68)</f>
        <v>55</v>
      </c>
      <c r="J68" s="40"/>
      <c r="K68" s="102"/>
      <c r="L68" s="103"/>
      <c r="M68" s="29">
        <f t="shared" si="13"/>
        <v>13</v>
      </c>
      <c r="N68" s="113">
        <f t="shared" si="13"/>
        <v>113</v>
      </c>
      <c r="O68" s="105">
        <f t="shared" si="3"/>
        <v>126</v>
      </c>
    </row>
    <row r="69" spans="2:15" ht="12.75" customHeight="1" thickBot="1">
      <c r="B69" s="708"/>
      <c r="C69" s="247" t="s">
        <v>86</v>
      </c>
      <c r="D69" s="24">
        <v>9</v>
      </c>
      <c r="E69" s="100">
        <v>25</v>
      </c>
      <c r="F69" s="101">
        <f t="shared" si="5"/>
        <v>34</v>
      </c>
      <c r="G69" s="40"/>
      <c r="H69" s="102"/>
      <c r="I69" s="124"/>
      <c r="J69" s="40"/>
      <c r="K69" s="102"/>
      <c r="L69" s="124"/>
      <c r="M69" s="29">
        <f>+D69</f>
        <v>9</v>
      </c>
      <c r="N69" s="113">
        <f>+E69</f>
        <v>25</v>
      </c>
      <c r="O69" s="105">
        <f t="shared" si="3"/>
        <v>34</v>
      </c>
    </row>
    <row r="70" spans="2:15" ht="15" thickBot="1">
      <c r="B70" s="701"/>
      <c r="C70" s="51" t="s">
        <v>28</v>
      </c>
      <c r="D70" s="125">
        <f>SUM(D60:D69)</f>
        <v>278</v>
      </c>
      <c r="E70" s="22">
        <f>SUM(E60:E69)</f>
        <v>309</v>
      </c>
      <c r="F70" s="23">
        <f t="shared" si="5"/>
        <v>587</v>
      </c>
      <c r="G70" s="52">
        <f>SUM(G61:G69)</f>
        <v>111</v>
      </c>
      <c r="H70" s="53">
        <f>SUM(H61:H69)</f>
        <v>179</v>
      </c>
      <c r="I70" s="53">
        <f>SUM(G70:H70)</f>
        <v>290</v>
      </c>
      <c r="J70" s="444"/>
      <c r="K70" s="445"/>
      <c r="L70" s="445"/>
      <c r="M70" s="413">
        <f>SUM(M60:M69)</f>
        <v>389</v>
      </c>
      <c r="N70" s="414">
        <f>SUM(N60:N69)</f>
        <v>488</v>
      </c>
      <c r="O70" s="412">
        <f>SUM(M70:N70)</f>
        <v>877</v>
      </c>
    </row>
    <row r="73" spans="2:15" ht="12.75">
      <c r="B73" s="1192"/>
      <c r="C73" s="1192"/>
      <c r="D73" s="1192"/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</row>
    <row r="74" spans="2:15" ht="15.75">
      <c r="B74" s="1159" t="s">
        <v>0</v>
      </c>
      <c r="C74" s="1159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</row>
    <row r="75" spans="2:16" ht="15.75">
      <c r="B75" s="1174" t="s">
        <v>348</v>
      </c>
      <c r="C75" s="1174"/>
      <c r="D75" s="1174"/>
      <c r="E75" s="1174"/>
      <c r="F75" s="1174"/>
      <c r="G75" s="1174"/>
      <c r="H75" s="1174"/>
      <c r="I75" s="1174"/>
      <c r="J75" s="1174"/>
      <c r="K75" s="1174"/>
      <c r="L75" s="1174"/>
      <c r="M75" s="1174"/>
      <c r="N75" s="1174"/>
      <c r="O75" s="1174"/>
      <c r="P75" s="2"/>
    </row>
    <row r="76" spans="2:16" ht="16.5" thickBo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"/>
    </row>
    <row r="77" spans="2:15" ht="15" customHeight="1" thickBot="1">
      <c r="B77" s="1175" t="s">
        <v>33</v>
      </c>
      <c r="C77" s="1175" t="s">
        <v>1</v>
      </c>
      <c r="D77" s="1177" t="s">
        <v>2</v>
      </c>
      <c r="E77" s="1178"/>
      <c r="F77" s="1179"/>
      <c r="G77" s="1177" t="s">
        <v>3</v>
      </c>
      <c r="H77" s="1178"/>
      <c r="I77" s="1178"/>
      <c r="J77" s="1171" t="s">
        <v>276</v>
      </c>
      <c r="K77" s="1172"/>
      <c r="L77" s="1173"/>
      <c r="M77" s="1180" t="s">
        <v>4</v>
      </c>
      <c r="N77" s="1181"/>
      <c r="O77" s="1182"/>
    </row>
    <row r="78" spans="2:15" ht="15" customHeight="1" thickBot="1">
      <c r="B78" s="1176"/>
      <c r="C78" s="1176"/>
      <c r="D78" s="11" t="s">
        <v>5</v>
      </c>
      <c r="E78" s="12" t="s">
        <v>6</v>
      </c>
      <c r="F78" s="6" t="s">
        <v>7</v>
      </c>
      <c r="G78" s="11" t="s">
        <v>5</v>
      </c>
      <c r="H78" s="12" t="s">
        <v>6</v>
      </c>
      <c r="I78" s="6" t="s">
        <v>7</v>
      </c>
      <c r="J78" s="441" t="s">
        <v>5</v>
      </c>
      <c r="K78" s="442" t="s">
        <v>6</v>
      </c>
      <c r="L78" s="443" t="s">
        <v>7</v>
      </c>
      <c r="M78" s="408" t="s">
        <v>5</v>
      </c>
      <c r="N78" s="407" t="s">
        <v>6</v>
      </c>
      <c r="O78" s="409" t="s">
        <v>7</v>
      </c>
    </row>
    <row r="79" spans="2:15" ht="15" customHeight="1">
      <c r="B79" s="706"/>
      <c r="C79" s="14" t="s">
        <v>9</v>
      </c>
      <c r="D79" s="128">
        <v>92</v>
      </c>
      <c r="E79" s="129">
        <v>77</v>
      </c>
      <c r="F79" s="90">
        <f aca="true" t="shared" si="14" ref="F79:F104">SUM(D79:E79)</f>
        <v>169</v>
      </c>
      <c r="G79" s="130"/>
      <c r="H79" s="131"/>
      <c r="I79" s="132"/>
      <c r="J79" s="130"/>
      <c r="K79" s="131"/>
      <c r="L79" s="132"/>
      <c r="M79" s="133">
        <f>+D79</f>
        <v>92</v>
      </c>
      <c r="N79" s="134">
        <f>+E79</f>
        <v>77</v>
      </c>
      <c r="O79" s="66">
        <f aca="true" t="shared" si="15" ref="O79:O99">SUM(M79:N79)</f>
        <v>169</v>
      </c>
    </row>
    <row r="80" spans="2:15" ht="15" customHeight="1" thickBot="1">
      <c r="B80" s="700" t="s">
        <v>8</v>
      </c>
      <c r="C80" s="32" t="s">
        <v>34</v>
      </c>
      <c r="D80" s="135">
        <v>9</v>
      </c>
      <c r="E80" s="136">
        <v>13</v>
      </c>
      <c r="F80" s="137">
        <f t="shared" si="14"/>
        <v>22</v>
      </c>
      <c r="G80" s="54"/>
      <c r="H80" s="138"/>
      <c r="I80" s="139"/>
      <c r="J80" s="54"/>
      <c r="K80" s="138"/>
      <c r="L80" s="139"/>
      <c r="M80" s="140">
        <f>+D80</f>
        <v>9</v>
      </c>
      <c r="N80" s="141">
        <f>+E80</f>
        <v>13</v>
      </c>
      <c r="O80" s="55">
        <f t="shared" si="15"/>
        <v>22</v>
      </c>
    </row>
    <row r="81" spans="2:15" ht="15" customHeight="1" thickBot="1">
      <c r="B81" s="704"/>
      <c r="C81" s="142" t="s">
        <v>28</v>
      </c>
      <c r="D81" s="17">
        <f>SUM(D79:D80)</f>
        <v>101</v>
      </c>
      <c r="E81" s="18">
        <f>SUM(E79:E80)</f>
        <v>90</v>
      </c>
      <c r="F81" s="19">
        <f t="shared" si="14"/>
        <v>191</v>
      </c>
      <c r="G81" s="20"/>
      <c r="H81" s="381"/>
      <c r="I81" s="382"/>
      <c r="J81" s="20"/>
      <c r="K81" s="381"/>
      <c r="L81" s="382"/>
      <c r="M81" s="418">
        <f>SUM(M79:M80)</f>
        <v>101</v>
      </c>
      <c r="N81" s="419">
        <f>SUM(N79:N80)</f>
        <v>90</v>
      </c>
      <c r="O81" s="420">
        <f t="shared" si="15"/>
        <v>191</v>
      </c>
    </row>
    <row r="82" spans="1:15" ht="15" customHeight="1" thickBot="1">
      <c r="A82" s="1"/>
      <c r="B82" s="1152" t="s">
        <v>249</v>
      </c>
      <c r="C82" s="380" t="s">
        <v>250</v>
      </c>
      <c r="D82" s="128">
        <v>11</v>
      </c>
      <c r="E82" s="129">
        <v>2</v>
      </c>
      <c r="F82" s="90">
        <f>SUM(D82:E82)</f>
        <v>13</v>
      </c>
      <c r="G82" s="20"/>
      <c r="H82" s="21"/>
      <c r="I82" s="21"/>
      <c r="J82" s="20"/>
      <c r="K82" s="21"/>
      <c r="L82" s="21"/>
      <c r="M82" s="133">
        <f>+D82</f>
        <v>11</v>
      </c>
      <c r="N82" s="134">
        <f>+E82</f>
        <v>2</v>
      </c>
      <c r="O82" s="66">
        <f>SUM(M82:N82)</f>
        <v>13</v>
      </c>
    </row>
    <row r="83" spans="1:15" ht="15" customHeight="1" thickBot="1">
      <c r="A83" s="1"/>
      <c r="B83" s="1153"/>
      <c r="C83" s="1121" t="s">
        <v>28</v>
      </c>
      <c r="D83" s="125">
        <f>+D82</f>
        <v>11</v>
      </c>
      <c r="E83" s="125">
        <f>+E82</f>
        <v>2</v>
      </c>
      <c r="F83" s="236">
        <f>+D83+E83</f>
        <v>13</v>
      </c>
      <c r="G83" s="20"/>
      <c r="H83" s="21"/>
      <c r="I83" s="21"/>
      <c r="J83" s="20"/>
      <c r="K83" s="21"/>
      <c r="L83" s="21"/>
      <c r="M83" s="415">
        <f>+M82</f>
        <v>11</v>
      </c>
      <c r="N83" s="415">
        <f>+N82</f>
        <v>2</v>
      </c>
      <c r="O83" s="415">
        <f>+M83+N83</f>
        <v>13</v>
      </c>
    </row>
    <row r="84" spans="1:15" ht="15" customHeight="1" thickBot="1">
      <c r="A84" s="1"/>
      <c r="B84" s="697" t="s">
        <v>12</v>
      </c>
      <c r="C84" s="143" t="s">
        <v>13</v>
      </c>
      <c r="D84" s="125">
        <v>13</v>
      </c>
      <c r="E84" s="256">
        <v>45</v>
      </c>
      <c r="F84" s="236">
        <f t="shared" si="14"/>
        <v>58</v>
      </c>
      <c r="G84" s="20"/>
      <c r="H84" s="21"/>
      <c r="I84" s="21"/>
      <c r="J84" s="20"/>
      <c r="K84" s="21"/>
      <c r="L84" s="21"/>
      <c r="M84" s="415">
        <f>+D84</f>
        <v>13</v>
      </c>
      <c r="N84" s="416">
        <f>+E84</f>
        <v>45</v>
      </c>
      <c r="O84" s="412">
        <f t="shared" si="15"/>
        <v>58</v>
      </c>
    </row>
    <row r="85" spans="1:16" s="2" customFormat="1" ht="15" customHeight="1">
      <c r="A85" s="3"/>
      <c r="B85" s="709"/>
      <c r="C85" s="189" t="s">
        <v>95</v>
      </c>
      <c r="D85" s="9">
        <v>15</v>
      </c>
      <c r="E85" s="190">
        <v>32</v>
      </c>
      <c r="F85" s="61">
        <f>SUM(D85:E85)</f>
        <v>47</v>
      </c>
      <c r="G85" s="56">
        <v>12</v>
      </c>
      <c r="H85" s="192">
        <v>31</v>
      </c>
      <c r="I85" s="193">
        <f>SUM(G85:H85)</f>
        <v>43</v>
      </c>
      <c r="J85" s="450"/>
      <c r="K85" s="451"/>
      <c r="L85" s="452"/>
      <c r="M85" s="191">
        <f>+D85+G85</f>
        <v>27</v>
      </c>
      <c r="N85" s="192">
        <f>+E85+H85</f>
        <v>63</v>
      </c>
      <c r="O85" s="194">
        <f>SUM(M85:N85)</f>
        <v>90</v>
      </c>
      <c r="P85"/>
    </row>
    <row r="86" spans="1:16" s="2" customFormat="1" ht="15" customHeight="1">
      <c r="A86" s="3"/>
      <c r="B86" s="700" t="s">
        <v>273</v>
      </c>
      <c r="C86" s="195" t="s">
        <v>96</v>
      </c>
      <c r="D86" s="56">
        <v>26</v>
      </c>
      <c r="E86" s="196">
        <v>38</v>
      </c>
      <c r="F86" s="178">
        <f>SUM(D86:E86)</f>
        <v>64</v>
      </c>
      <c r="G86" s="126"/>
      <c r="H86" s="197"/>
      <c r="I86" s="198"/>
      <c r="J86" s="126"/>
      <c r="K86" s="197"/>
      <c r="L86" s="198"/>
      <c r="M86" s="36">
        <f>+D86</f>
        <v>26</v>
      </c>
      <c r="N86" s="199">
        <f>+E86+H86</f>
        <v>38</v>
      </c>
      <c r="O86" s="38">
        <f>SUM(M86:N86)</f>
        <v>64</v>
      </c>
      <c r="P86"/>
    </row>
    <row r="87" spans="2:15" ht="15" customHeight="1" thickBot="1">
      <c r="B87" s="700" t="s">
        <v>274</v>
      </c>
      <c r="C87" s="200" t="s">
        <v>97</v>
      </c>
      <c r="D87" s="56">
        <v>15</v>
      </c>
      <c r="E87" s="201">
        <v>32</v>
      </c>
      <c r="F87" s="202">
        <f>SUM(D87:E87)</f>
        <v>47</v>
      </c>
      <c r="G87" s="203">
        <v>15</v>
      </c>
      <c r="H87" s="204">
        <v>25</v>
      </c>
      <c r="I87" s="205">
        <f>SUM(G87:H87)</f>
        <v>40</v>
      </c>
      <c r="J87" s="453"/>
      <c r="K87" s="454"/>
      <c r="L87" s="455"/>
      <c r="M87" s="203">
        <f>+D87+G87</f>
        <v>30</v>
      </c>
      <c r="N87" s="204">
        <f>+E87+H87</f>
        <v>57</v>
      </c>
      <c r="O87" s="206">
        <f>SUM(M87:N87)</f>
        <v>87</v>
      </c>
    </row>
    <row r="88" spans="2:15" ht="15" customHeight="1" thickBot="1">
      <c r="B88" s="710"/>
      <c r="C88" s="142" t="s">
        <v>28</v>
      </c>
      <c r="D88" s="17">
        <f>SUM(D85:D87)</f>
        <v>56</v>
      </c>
      <c r="E88" s="387">
        <f>SUM(E85:E87)</f>
        <v>102</v>
      </c>
      <c r="F88" s="236">
        <f>SUM(D88:E88)</f>
        <v>158</v>
      </c>
      <c r="G88" s="52">
        <f>SUM(G85:G87)</f>
        <v>27</v>
      </c>
      <c r="H88" s="271">
        <f>SUM(H85:H87)</f>
        <v>56</v>
      </c>
      <c r="I88" s="271">
        <f>SUM(G88:H88)</f>
        <v>83</v>
      </c>
      <c r="J88" s="444"/>
      <c r="K88" s="456"/>
      <c r="L88" s="456"/>
      <c r="M88" s="415">
        <f>SUM(M85:M87)</f>
        <v>83</v>
      </c>
      <c r="N88" s="416">
        <f>SUM(N85:N87)</f>
        <v>158</v>
      </c>
      <c r="O88" s="411">
        <f>SUM(M88:N88)</f>
        <v>241</v>
      </c>
    </row>
    <row r="89" spans="2:15" ht="15" customHeight="1">
      <c r="B89" s="702"/>
      <c r="C89" s="58" t="s">
        <v>29</v>
      </c>
      <c r="D89" s="144">
        <v>15</v>
      </c>
      <c r="E89" s="145">
        <v>19</v>
      </c>
      <c r="F89" s="13">
        <f t="shared" si="14"/>
        <v>34</v>
      </c>
      <c r="G89" s="146"/>
      <c r="H89" s="147"/>
      <c r="I89" s="148"/>
      <c r="J89" s="146"/>
      <c r="K89" s="147"/>
      <c r="L89" s="148"/>
      <c r="M89" s="128">
        <f>+D89</f>
        <v>15</v>
      </c>
      <c r="N89" s="149">
        <f>+E89+H89</f>
        <v>19</v>
      </c>
      <c r="O89" s="150">
        <f t="shared" si="15"/>
        <v>34</v>
      </c>
    </row>
    <row r="90" spans="2:15" ht="15" customHeight="1">
      <c r="B90" s="699"/>
      <c r="C90" s="151" t="s">
        <v>30</v>
      </c>
      <c r="D90" s="152">
        <v>14</v>
      </c>
      <c r="E90" s="153">
        <v>14</v>
      </c>
      <c r="F90" s="5">
        <f t="shared" si="14"/>
        <v>28</v>
      </c>
      <c r="G90" s="154"/>
      <c r="H90" s="155"/>
      <c r="I90" s="156"/>
      <c r="J90" s="154"/>
      <c r="K90" s="155"/>
      <c r="L90" s="156"/>
      <c r="M90" s="617">
        <f>+D90</f>
        <v>14</v>
      </c>
      <c r="N90" s="157">
        <f aca="true" t="shared" si="16" ref="N90:N98">+E90</f>
        <v>14</v>
      </c>
      <c r="O90" s="158">
        <f t="shared" si="15"/>
        <v>28</v>
      </c>
    </row>
    <row r="91" spans="2:15" ht="15" customHeight="1">
      <c r="B91" s="699"/>
      <c r="C91" s="39" t="s">
        <v>31</v>
      </c>
      <c r="D91" s="584">
        <v>8</v>
      </c>
      <c r="E91" s="159">
        <v>9</v>
      </c>
      <c r="F91" s="26">
        <f t="shared" si="14"/>
        <v>17</v>
      </c>
      <c r="G91" s="160"/>
      <c r="H91" s="161"/>
      <c r="I91" s="161"/>
      <c r="J91" s="160"/>
      <c r="K91" s="161"/>
      <c r="L91" s="161"/>
      <c r="M91" s="617">
        <f>+D91</f>
        <v>8</v>
      </c>
      <c r="N91" s="30">
        <f t="shared" si="16"/>
        <v>9</v>
      </c>
      <c r="O91" s="31">
        <f t="shared" si="15"/>
        <v>17</v>
      </c>
    </row>
    <row r="92" spans="2:15" ht="15" customHeight="1">
      <c r="B92" s="699"/>
      <c r="C92" s="39" t="s">
        <v>275</v>
      </c>
      <c r="D92" s="160"/>
      <c r="E92" s="159">
        <v>7</v>
      </c>
      <c r="F92" s="26">
        <f t="shared" si="14"/>
        <v>7</v>
      </c>
      <c r="G92" s="160"/>
      <c r="H92" s="161"/>
      <c r="I92" s="163"/>
      <c r="J92" s="160"/>
      <c r="K92" s="161"/>
      <c r="L92" s="163"/>
      <c r="M92" s="29">
        <f>+D92</f>
        <v>0</v>
      </c>
      <c r="N92" s="30">
        <f t="shared" si="16"/>
        <v>7</v>
      </c>
      <c r="O92" s="31">
        <f t="shared" si="15"/>
        <v>7</v>
      </c>
    </row>
    <row r="93" spans="2:15" ht="15" customHeight="1">
      <c r="B93" s="700"/>
      <c r="C93" s="45" t="s">
        <v>32</v>
      </c>
      <c r="D93" s="152">
        <v>25</v>
      </c>
      <c r="E93" s="153">
        <v>5</v>
      </c>
      <c r="F93" s="5">
        <f t="shared" si="14"/>
        <v>30</v>
      </c>
      <c r="G93" s="164"/>
      <c r="H93" s="165"/>
      <c r="I93" s="166"/>
      <c r="J93" s="164"/>
      <c r="K93" s="165"/>
      <c r="L93" s="166"/>
      <c r="M93" s="47">
        <f aca="true" t="shared" si="17" ref="M93:M98">+D93</f>
        <v>25</v>
      </c>
      <c r="N93" s="48">
        <f t="shared" si="16"/>
        <v>5</v>
      </c>
      <c r="O93" s="49">
        <f t="shared" si="15"/>
        <v>30</v>
      </c>
    </row>
    <row r="94" spans="2:15" ht="15" customHeight="1">
      <c r="B94" s="700" t="s">
        <v>350</v>
      </c>
      <c r="C94" s="39" t="s">
        <v>11</v>
      </c>
      <c r="D94" s="160"/>
      <c r="E94" s="694">
        <v>10</v>
      </c>
      <c r="F94" s="26">
        <f t="shared" si="14"/>
        <v>10</v>
      </c>
      <c r="G94" s="71"/>
      <c r="H94" s="72"/>
      <c r="I94" s="72"/>
      <c r="J94" s="71"/>
      <c r="K94" s="72"/>
      <c r="L94" s="72"/>
      <c r="M94" s="167">
        <f t="shared" si="17"/>
        <v>0</v>
      </c>
      <c r="N94" s="30">
        <f t="shared" si="16"/>
        <v>10</v>
      </c>
      <c r="O94" s="31">
        <f t="shared" si="15"/>
        <v>10</v>
      </c>
    </row>
    <row r="95" spans="2:15" ht="15" customHeight="1">
      <c r="B95" s="699"/>
      <c r="C95" s="39" t="s">
        <v>87</v>
      </c>
      <c r="D95" s="162">
        <v>9</v>
      </c>
      <c r="E95" s="159">
        <v>16</v>
      </c>
      <c r="F95" s="26">
        <f t="shared" si="14"/>
        <v>25</v>
      </c>
      <c r="G95" s="71"/>
      <c r="H95" s="72"/>
      <c r="I95" s="50"/>
      <c r="J95" s="71"/>
      <c r="K95" s="72"/>
      <c r="L95" s="50"/>
      <c r="M95" s="162">
        <f t="shared" si="17"/>
        <v>9</v>
      </c>
      <c r="N95" s="168">
        <f t="shared" si="16"/>
        <v>16</v>
      </c>
      <c r="O95" s="31">
        <f t="shared" si="15"/>
        <v>25</v>
      </c>
    </row>
    <row r="96" spans="2:15" ht="15" customHeight="1">
      <c r="B96" s="700"/>
      <c r="C96" s="282" t="s">
        <v>88</v>
      </c>
      <c r="D96" s="162">
        <v>10</v>
      </c>
      <c r="E96" s="159">
        <v>19</v>
      </c>
      <c r="F96" s="26">
        <f t="shared" si="14"/>
        <v>29</v>
      </c>
      <c r="G96" s="160"/>
      <c r="H96" s="161"/>
      <c r="I96" s="161"/>
      <c r="J96" s="160"/>
      <c r="K96" s="161"/>
      <c r="L96" s="161"/>
      <c r="M96" s="29">
        <f t="shared" si="17"/>
        <v>10</v>
      </c>
      <c r="N96" s="30">
        <f t="shared" si="16"/>
        <v>19</v>
      </c>
      <c r="O96" s="31">
        <f t="shared" si="15"/>
        <v>29</v>
      </c>
    </row>
    <row r="97" spans="2:15" ht="15" customHeight="1">
      <c r="B97" s="699"/>
      <c r="C97" s="39" t="s">
        <v>89</v>
      </c>
      <c r="D97" s="160"/>
      <c r="E97" s="159">
        <v>4</v>
      </c>
      <c r="F97" s="26">
        <f t="shared" si="14"/>
        <v>4</v>
      </c>
      <c r="G97" s="160"/>
      <c r="H97" s="161"/>
      <c r="I97" s="163"/>
      <c r="J97" s="160"/>
      <c r="K97" s="161"/>
      <c r="L97" s="163"/>
      <c r="M97" s="29">
        <f t="shared" si="17"/>
        <v>0</v>
      </c>
      <c r="N97" s="30">
        <f t="shared" si="16"/>
        <v>4</v>
      </c>
      <c r="O97" s="31">
        <f t="shared" si="15"/>
        <v>4</v>
      </c>
    </row>
    <row r="98" spans="2:15" ht="15" customHeight="1" thickBot="1">
      <c r="B98" s="700"/>
      <c r="C98" s="39" t="s">
        <v>90</v>
      </c>
      <c r="D98" s="162">
        <v>5</v>
      </c>
      <c r="E98" s="159">
        <v>12</v>
      </c>
      <c r="F98" s="26">
        <f t="shared" si="14"/>
        <v>17</v>
      </c>
      <c r="G98" s="160"/>
      <c r="H98" s="161"/>
      <c r="I98" s="161"/>
      <c r="J98" s="160"/>
      <c r="K98" s="161"/>
      <c r="L98" s="161"/>
      <c r="M98" s="167">
        <f t="shared" si="17"/>
        <v>5</v>
      </c>
      <c r="N98" s="169">
        <f t="shared" si="16"/>
        <v>12</v>
      </c>
      <c r="O98" s="31">
        <f t="shared" si="15"/>
        <v>17</v>
      </c>
    </row>
    <row r="99" spans="2:15" ht="15" customHeight="1" thickBot="1">
      <c r="B99" s="701"/>
      <c r="C99" s="51" t="s">
        <v>28</v>
      </c>
      <c r="D99" s="17">
        <f>SUM(D89:D98)</f>
        <v>86</v>
      </c>
      <c r="E99" s="22">
        <f>SUM(E89:E98)</f>
        <v>115</v>
      </c>
      <c r="F99" s="23">
        <f t="shared" si="14"/>
        <v>201</v>
      </c>
      <c r="G99" s="20"/>
      <c r="H99" s="21"/>
      <c r="I99" s="21"/>
      <c r="J99" s="20"/>
      <c r="K99" s="21"/>
      <c r="L99" s="21"/>
      <c r="M99" s="413">
        <f>SUM(M89:M98)</f>
        <v>86</v>
      </c>
      <c r="N99" s="414">
        <f>SUM(N89:N98)</f>
        <v>115</v>
      </c>
      <c r="O99" s="412">
        <f t="shared" si="15"/>
        <v>201</v>
      </c>
    </row>
    <row r="100" spans="2:15" ht="15" customHeight="1">
      <c r="B100" s="1154" t="s">
        <v>349</v>
      </c>
      <c r="C100" s="170" t="s">
        <v>222</v>
      </c>
      <c r="D100" s="171">
        <v>60</v>
      </c>
      <c r="E100" s="172">
        <v>6</v>
      </c>
      <c r="F100" s="97">
        <f t="shared" si="14"/>
        <v>66</v>
      </c>
      <c r="G100" s="173"/>
      <c r="H100" s="174"/>
      <c r="I100" s="174"/>
      <c r="J100" s="173"/>
      <c r="K100" s="174"/>
      <c r="L100" s="174"/>
      <c r="M100" s="171">
        <f aca="true" t="shared" si="18" ref="M100:N102">+D100</f>
        <v>60</v>
      </c>
      <c r="N100" s="175">
        <f t="shared" si="18"/>
        <v>6</v>
      </c>
      <c r="O100" s="176">
        <f aca="true" t="shared" si="19" ref="O100:O105">SUM(M100:N100)</f>
        <v>66</v>
      </c>
    </row>
    <row r="101" spans="2:15" ht="15" customHeight="1">
      <c r="B101" s="1155"/>
      <c r="C101" s="177" t="s">
        <v>91</v>
      </c>
      <c r="D101" s="402">
        <v>79</v>
      </c>
      <c r="E101" s="127"/>
      <c r="F101" s="178">
        <f t="shared" si="14"/>
        <v>79</v>
      </c>
      <c r="G101" s="126"/>
      <c r="H101" s="127"/>
      <c r="I101" s="127"/>
      <c r="J101" s="126"/>
      <c r="K101" s="127"/>
      <c r="L101" s="127"/>
      <c r="M101" s="179">
        <f t="shared" si="18"/>
        <v>79</v>
      </c>
      <c r="N101" s="618">
        <f t="shared" si="18"/>
        <v>0</v>
      </c>
      <c r="O101" s="176">
        <f t="shared" si="19"/>
        <v>79</v>
      </c>
    </row>
    <row r="102" spans="2:15" ht="15" customHeight="1" thickBot="1">
      <c r="B102" s="1155"/>
      <c r="C102" s="401" t="s">
        <v>92</v>
      </c>
      <c r="D102" s="402">
        <v>82</v>
      </c>
      <c r="E102" s="227">
        <v>27</v>
      </c>
      <c r="F102" s="112">
        <f t="shared" si="14"/>
        <v>109</v>
      </c>
      <c r="G102" s="40"/>
      <c r="H102" s="41"/>
      <c r="I102" s="41"/>
      <c r="J102" s="40"/>
      <c r="K102" s="41"/>
      <c r="L102" s="41"/>
      <c r="M102" s="73">
        <f t="shared" si="18"/>
        <v>82</v>
      </c>
      <c r="N102" s="403">
        <f t="shared" si="18"/>
        <v>27</v>
      </c>
      <c r="O102" s="75">
        <f t="shared" si="19"/>
        <v>109</v>
      </c>
    </row>
    <row r="103" spans="2:15" ht="15" customHeight="1" thickBot="1">
      <c r="B103" s="1156"/>
      <c r="C103" s="182" t="s">
        <v>14</v>
      </c>
      <c r="D103" s="563">
        <f>SUM(D100:D102)</f>
        <v>221</v>
      </c>
      <c r="E103" s="562">
        <f>SUM(E100:E102)</f>
        <v>33</v>
      </c>
      <c r="F103" s="392">
        <f>SUM(D103:E103)</f>
        <v>254</v>
      </c>
      <c r="G103" s="393"/>
      <c r="H103" s="394"/>
      <c r="I103" s="394"/>
      <c r="J103" s="559"/>
      <c r="K103" s="560"/>
      <c r="L103" s="561"/>
      <c r="M103" s="526">
        <f>SUM(M100:M102)</f>
        <v>221</v>
      </c>
      <c r="N103" s="527">
        <f>SUM(N100:N102)</f>
        <v>33</v>
      </c>
      <c r="O103" s="528">
        <f>SUM(M103:N103)</f>
        <v>254</v>
      </c>
    </row>
    <row r="104" spans="2:15" ht="15" customHeight="1" thickBot="1">
      <c r="B104" s="1157" t="s">
        <v>93</v>
      </c>
      <c r="C104" s="16" t="s">
        <v>94</v>
      </c>
      <c r="D104" s="183">
        <v>9</v>
      </c>
      <c r="E104" s="184">
        <v>21</v>
      </c>
      <c r="F104" s="361">
        <f t="shared" si="14"/>
        <v>30</v>
      </c>
      <c r="G104" s="185"/>
      <c r="H104" s="186"/>
      <c r="I104" s="186"/>
      <c r="J104" s="185"/>
      <c r="K104" s="186"/>
      <c r="L104" s="186"/>
      <c r="M104" s="187">
        <f>+D104</f>
        <v>9</v>
      </c>
      <c r="N104" s="188">
        <f>+E104</f>
        <v>21</v>
      </c>
      <c r="O104" s="362">
        <f t="shared" si="19"/>
        <v>30</v>
      </c>
    </row>
    <row r="105" spans="2:15" ht="15" customHeight="1" thickBot="1">
      <c r="B105" s="1158"/>
      <c r="C105" s="619" t="s">
        <v>14</v>
      </c>
      <c r="D105" s="563">
        <f>SUM(D104:D104)</f>
        <v>9</v>
      </c>
      <c r="E105" s="562">
        <f>SUM(E104:E104)</f>
        <v>21</v>
      </c>
      <c r="F105" s="392">
        <f>SUM(F104:F104)</f>
        <v>30</v>
      </c>
      <c r="G105" s="393"/>
      <c r="H105" s="394"/>
      <c r="I105" s="394"/>
      <c r="J105" s="393"/>
      <c r="K105" s="394"/>
      <c r="L105" s="394"/>
      <c r="M105" s="526">
        <f>SUM(M104:M104)</f>
        <v>9</v>
      </c>
      <c r="N105" s="527">
        <f>SUM(N104:N104)</f>
        <v>21</v>
      </c>
      <c r="O105" s="528">
        <f t="shared" si="19"/>
        <v>30</v>
      </c>
    </row>
    <row r="106" spans="2:15" ht="15" customHeight="1">
      <c r="B106" s="712"/>
      <c r="C106" s="189" t="s">
        <v>95</v>
      </c>
      <c r="D106" s="9">
        <v>2</v>
      </c>
      <c r="E106" s="190">
        <v>6</v>
      </c>
      <c r="F106" s="61">
        <f>SUM(D106:E106)</f>
        <v>8</v>
      </c>
      <c r="G106" s="1122"/>
      <c r="H106" s="192">
        <v>5</v>
      </c>
      <c r="I106" s="61">
        <f>SUM(G106:H106)</f>
        <v>5</v>
      </c>
      <c r="J106" s="450"/>
      <c r="K106" s="451"/>
      <c r="L106" s="452"/>
      <c r="M106" s="191">
        <f>+D106+G106</f>
        <v>2</v>
      </c>
      <c r="N106" s="192">
        <f>+E106+H106</f>
        <v>11</v>
      </c>
      <c r="O106" s="194">
        <f>SUM(M106:N106)</f>
        <v>13</v>
      </c>
    </row>
    <row r="107" spans="2:15" ht="15" customHeight="1">
      <c r="B107" s="712" t="s">
        <v>306</v>
      </c>
      <c r="C107" s="195" t="s">
        <v>96</v>
      </c>
      <c r="D107" s="56">
        <v>1</v>
      </c>
      <c r="E107" s="196">
        <v>6</v>
      </c>
      <c r="F107" s="178">
        <f>SUM(D107:E107)</f>
        <v>7</v>
      </c>
      <c r="G107" s="126"/>
      <c r="H107" s="197"/>
      <c r="I107" s="198"/>
      <c r="J107" s="126"/>
      <c r="K107" s="197"/>
      <c r="L107" s="198"/>
      <c r="M107" s="36">
        <f>+D107</f>
        <v>1</v>
      </c>
      <c r="N107" s="199">
        <f>+E107+H107</f>
        <v>6</v>
      </c>
      <c r="O107" s="38">
        <f>SUM(M107:N107)</f>
        <v>7</v>
      </c>
    </row>
    <row r="108" spans="2:15" ht="15" customHeight="1" thickBot="1">
      <c r="B108" s="712" t="s">
        <v>307</v>
      </c>
      <c r="C108" s="200" t="s">
        <v>97</v>
      </c>
      <c r="D108" s="126"/>
      <c r="E108" s="201">
        <v>10</v>
      </c>
      <c r="F108" s="202">
        <f>SUM(D108:E108)</f>
        <v>10</v>
      </c>
      <c r="G108" s="203">
        <v>2</v>
      </c>
      <c r="H108" s="204">
        <v>4</v>
      </c>
      <c r="I108" s="554">
        <f>SUM(G108:H108)</f>
        <v>6</v>
      </c>
      <c r="J108" s="453"/>
      <c r="K108" s="454"/>
      <c r="L108" s="455"/>
      <c r="M108" s="203">
        <f>+D108+G108</f>
        <v>2</v>
      </c>
      <c r="N108" s="204">
        <f>+E108+H108</f>
        <v>14</v>
      </c>
      <c r="O108" s="206">
        <f>SUM(M108:N108)</f>
        <v>16</v>
      </c>
    </row>
    <row r="109" spans="2:15" ht="15" customHeight="1" thickBot="1">
      <c r="B109" s="712"/>
      <c r="C109" s="619" t="s">
        <v>14</v>
      </c>
      <c r="D109" s="563">
        <f>SUM(D106:D108)</f>
        <v>3</v>
      </c>
      <c r="E109" s="562">
        <f>SUM(E106:E108)</f>
        <v>22</v>
      </c>
      <c r="F109" s="392">
        <f>SUM(D109:E109)</f>
        <v>25</v>
      </c>
      <c r="G109" s="563">
        <f>SUM(G106:G108)</f>
        <v>2</v>
      </c>
      <c r="H109" s="562">
        <f>SUM(H106:H108)</f>
        <v>9</v>
      </c>
      <c r="I109" s="392">
        <f>SUM(G109:H109)</f>
        <v>11</v>
      </c>
      <c r="J109" s="444"/>
      <c r="K109" s="456"/>
      <c r="L109" s="456"/>
      <c r="M109" s="526">
        <f>SUM(M106:M108)</f>
        <v>5</v>
      </c>
      <c r="N109" s="527">
        <f>SUM(N106:N108)</f>
        <v>31</v>
      </c>
      <c r="O109" s="528">
        <f>SUM(M109:N109)</f>
        <v>36</v>
      </c>
    </row>
    <row r="110" spans="2:15" ht="15" customHeight="1" thickBot="1">
      <c r="B110" s="620" t="s">
        <v>270</v>
      </c>
      <c r="C110" s="636" t="s">
        <v>313</v>
      </c>
      <c r="D110" s="544"/>
      <c r="E110" s="545"/>
      <c r="F110" s="545"/>
      <c r="G110" s="544"/>
      <c r="H110" s="545"/>
      <c r="I110" s="545"/>
      <c r="J110" s="544"/>
      <c r="K110" s="545"/>
      <c r="L110" s="545"/>
      <c r="M110" s="546">
        <f>+D110</f>
        <v>0</v>
      </c>
      <c r="N110" s="547">
        <f>+E110</f>
        <v>0</v>
      </c>
      <c r="O110" s="548">
        <f>SUM(M110:N110)</f>
        <v>0</v>
      </c>
    </row>
    <row r="111" spans="2:15" ht="19.5" customHeight="1" thickBot="1">
      <c r="B111" s="1164" t="s">
        <v>98</v>
      </c>
      <c r="C111" s="1165"/>
      <c r="D111" s="564">
        <f>+D8+D9+D30+D44+D46+D51+D54+D57+D59+D70+D81+D83+D84+D88+D99</f>
        <v>2139</v>
      </c>
      <c r="E111" s="564">
        <f>+E8+E9+E30+E44+E46+E51+E54+E57+E59+E70+E81+E83+E84+E88+E99</f>
        <v>1475</v>
      </c>
      <c r="F111" s="564">
        <f>+D111+E111</f>
        <v>3614</v>
      </c>
      <c r="G111" s="564">
        <f>+G8+G9+G30+G44+G46+G51+G54+G57+G59+G70+G81+G83+G84+G88+G99</f>
        <v>579</v>
      </c>
      <c r="H111" s="564">
        <f>+H8+H9+H30+H44+H46+H51+H54+H57+H59+H70+H81+H83+H84+H88+H99</f>
        <v>551</v>
      </c>
      <c r="I111" s="564">
        <f>+G111+H111</f>
        <v>1130</v>
      </c>
      <c r="J111" s="542"/>
      <c r="K111" s="543"/>
      <c r="L111" s="543"/>
      <c r="M111" s="565">
        <f>+M8+M9+M30+M44+M46+M51+M54+M57+M59+M70+M81+M83+M84+M88+M99</f>
        <v>2718</v>
      </c>
      <c r="N111" s="565">
        <f>+N8+N9+N30+N44+N46+N51+N54+N57+N59+N70+N81+N83+N84+N88+N99</f>
        <v>2026</v>
      </c>
      <c r="O111" s="565">
        <f>+M111+N111</f>
        <v>4744</v>
      </c>
    </row>
    <row r="112" spans="2:15" ht="19.5" customHeight="1" thickBot="1" thickTop="1">
      <c r="B112" s="1166" t="s">
        <v>99</v>
      </c>
      <c r="C112" s="1167"/>
      <c r="D112" s="566">
        <f>+D103+D105+D109</f>
        <v>233</v>
      </c>
      <c r="E112" s="621">
        <f>+E103+E105+E109</f>
        <v>76</v>
      </c>
      <c r="F112" s="567">
        <f>+F103+F105+F109</f>
        <v>309</v>
      </c>
      <c r="G112" s="724">
        <f>+G103+G105+G109</f>
        <v>2</v>
      </c>
      <c r="H112" s="726">
        <f>+H103+H105+H109</f>
        <v>9</v>
      </c>
      <c r="I112" s="725">
        <f>+G112+H112</f>
        <v>11</v>
      </c>
      <c r="J112" s="367"/>
      <c r="K112" s="368"/>
      <c r="L112" s="368"/>
      <c r="M112" s="391">
        <f>+M103+M105+M109</f>
        <v>235</v>
      </c>
      <c r="N112" s="622">
        <f>+N103+N105+N109</f>
        <v>85</v>
      </c>
      <c r="O112" s="623">
        <f>+O103+O105+O109</f>
        <v>320</v>
      </c>
    </row>
    <row r="113" spans="2:15" ht="19.5" customHeight="1" thickBot="1" thickTop="1">
      <c r="B113" s="1195" t="s">
        <v>280</v>
      </c>
      <c r="C113" s="1196"/>
      <c r="D113" s="367"/>
      <c r="E113" s="368"/>
      <c r="F113" s="368"/>
      <c r="G113" s="367"/>
      <c r="H113" s="368"/>
      <c r="I113" s="368"/>
      <c r="J113" s="367"/>
      <c r="K113" s="368"/>
      <c r="L113" s="368"/>
      <c r="M113" s="529">
        <f>+M110</f>
        <v>0</v>
      </c>
      <c r="N113" s="525">
        <f>+N110</f>
        <v>0</v>
      </c>
      <c r="O113" s="530">
        <f>+O110</f>
        <v>0</v>
      </c>
    </row>
    <row r="114" spans="2:15" ht="19.5" customHeight="1" thickBot="1" thickTop="1">
      <c r="B114" s="1193" t="s">
        <v>100</v>
      </c>
      <c r="C114" s="1194"/>
      <c r="D114" s="534">
        <f aca="true" t="shared" si="20" ref="D114:I114">SUM(D111:D113)</f>
        <v>2372</v>
      </c>
      <c r="E114" s="535">
        <f t="shared" si="20"/>
        <v>1551</v>
      </c>
      <c r="F114" s="536">
        <f t="shared" si="20"/>
        <v>3923</v>
      </c>
      <c r="G114" s="568">
        <f t="shared" si="20"/>
        <v>581</v>
      </c>
      <c r="H114" s="569">
        <f t="shared" si="20"/>
        <v>560</v>
      </c>
      <c r="I114" s="536">
        <f t="shared" si="20"/>
        <v>1141</v>
      </c>
      <c r="J114" s="538"/>
      <c r="K114" s="539"/>
      <c r="L114" s="539"/>
      <c r="M114" s="537">
        <f>SUM(M111:M113)</f>
        <v>2953</v>
      </c>
      <c r="N114" s="535">
        <f>SUM(N111:N113)</f>
        <v>2111</v>
      </c>
      <c r="O114" s="540">
        <f>SUM(O111:O113)</f>
        <v>5064</v>
      </c>
    </row>
    <row r="115" ht="19.5" customHeight="1"/>
    <row r="116" ht="19.5" customHeight="1"/>
    <row r="117" spans="2:15" ht="19.5" customHeight="1">
      <c r="B117" s="1159" t="s">
        <v>10</v>
      </c>
      <c r="C117" s="1159"/>
      <c r="D117" s="1159"/>
      <c r="E117" s="1159"/>
      <c r="F117" s="1159"/>
      <c r="G117" s="1159"/>
      <c r="H117" s="1159"/>
      <c r="I117" s="1159"/>
      <c r="J117" s="1159"/>
      <c r="K117" s="1159"/>
      <c r="L117" s="1159"/>
      <c r="M117" s="1159"/>
      <c r="N117" s="1159"/>
      <c r="O117" s="1159"/>
    </row>
    <row r="118" spans="2:15" ht="19.5" customHeight="1">
      <c r="B118" s="1159" t="s">
        <v>0</v>
      </c>
      <c r="C118" s="1159"/>
      <c r="D118" s="1159"/>
      <c r="E118" s="1159"/>
      <c r="F118" s="1159"/>
      <c r="G118" s="1159"/>
      <c r="H118" s="1159"/>
      <c r="I118" s="1159"/>
      <c r="J118" s="1159"/>
      <c r="K118" s="1159"/>
      <c r="L118" s="1159"/>
      <c r="M118" s="1159"/>
      <c r="N118" s="1159"/>
      <c r="O118" s="1159"/>
    </row>
    <row r="119" spans="2:15" ht="19.5" customHeight="1">
      <c r="B119" s="1174" t="s">
        <v>347</v>
      </c>
      <c r="C119" s="1174"/>
      <c r="D119" s="1174"/>
      <c r="E119" s="1174"/>
      <c r="F119" s="1174"/>
      <c r="G119" s="1174"/>
      <c r="H119" s="1174"/>
      <c r="I119" s="1174"/>
      <c r="J119" s="1174"/>
      <c r="K119" s="1174"/>
      <c r="L119" s="1174"/>
      <c r="M119" s="1174"/>
      <c r="N119" s="1174"/>
      <c r="O119" s="1174"/>
    </row>
    <row r="120" spans="2:15" ht="19.5" customHeight="1" thickBo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</row>
    <row r="121" spans="2:16" ht="19.5" customHeight="1" thickBot="1">
      <c r="B121" s="1185" t="s">
        <v>33</v>
      </c>
      <c r="C121" s="1185" t="s">
        <v>1</v>
      </c>
      <c r="D121" s="1187" t="s">
        <v>2</v>
      </c>
      <c r="E121" s="1188"/>
      <c r="F121" s="1188"/>
      <c r="G121" s="1187" t="s">
        <v>3</v>
      </c>
      <c r="H121" s="1188"/>
      <c r="I121" s="1188"/>
      <c r="J121" s="1171" t="s">
        <v>276</v>
      </c>
      <c r="K121" s="1172"/>
      <c r="L121" s="1173"/>
      <c r="M121" s="1168" t="s">
        <v>4</v>
      </c>
      <c r="N121" s="1169"/>
      <c r="O121" s="1170"/>
      <c r="P121" s="2"/>
    </row>
    <row r="122" spans="2:15" ht="25.5" customHeight="1" thickBot="1">
      <c r="B122" s="1186"/>
      <c r="C122" s="1186"/>
      <c r="D122" s="208" t="s">
        <v>5</v>
      </c>
      <c r="E122" s="209" t="s">
        <v>6</v>
      </c>
      <c r="F122" s="210" t="s">
        <v>7</v>
      </c>
      <c r="G122" s="208" t="s">
        <v>5</v>
      </c>
      <c r="H122" s="209" t="s">
        <v>6</v>
      </c>
      <c r="I122" s="210" t="s">
        <v>7</v>
      </c>
      <c r="J122" s="441" t="s">
        <v>5</v>
      </c>
      <c r="K122" s="442" t="s">
        <v>6</v>
      </c>
      <c r="L122" s="443" t="s">
        <v>7</v>
      </c>
      <c r="M122" s="422" t="s">
        <v>5</v>
      </c>
      <c r="N122" s="423" t="s">
        <v>6</v>
      </c>
      <c r="O122" s="424" t="s">
        <v>7</v>
      </c>
    </row>
    <row r="123" spans="2:15" ht="25.5" customHeight="1" thickBot="1">
      <c r="B123" s="713" t="s">
        <v>101</v>
      </c>
      <c r="C123" s="211" t="s">
        <v>102</v>
      </c>
      <c r="D123" s="212">
        <v>26</v>
      </c>
      <c r="E123" s="349">
        <v>30</v>
      </c>
      <c r="F123" s="216">
        <f aca="true" t="shared" si="21" ref="F123:F130">SUM(D123:E123)</f>
        <v>56</v>
      </c>
      <c r="G123" s="213"/>
      <c r="H123" s="214"/>
      <c r="I123" s="215"/>
      <c r="J123" s="213"/>
      <c r="K123" s="214"/>
      <c r="L123" s="215"/>
      <c r="M123" s="425">
        <f>+D123</f>
        <v>26</v>
      </c>
      <c r="N123" s="426">
        <f>+E123</f>
        <v>30</v>
      </c>
      <c r="O123" s="427">
        <f aca="true" t="shared" si="22" ref="O123:O152">SUM(M123:N123)</f>
        <v>56</v>
      </c>
    </row>
    <row r="124" spans="2:15" ht="15" customHeight="1">
      <c r="B124" s="714"/>
      <c r="C124" s="363" t="s">
        <v>219</v>
      </c>
      <c r="D124" s="128">
        <v>7</v>
      </c>
      <c r="E124" s="347">
        <v>25</v>
      </c>
      <c r="F124" s="90">
        <f>SUM(D124:E124)</f>
        <v>32</v>
      </c>
      <c r="G124" s="128">
        <v>2</v>
      </c>
      <c r="H124" s="347">
        <v>20</v>
      </c>
      <c r="I124" s="90">
        <f>SUM(G124:H124)</f>
        <v>22</v>
      </c>
      <c r="J124" s="606"/>
      <c r="K124" s="607"/>
      <c r="L124" s="348"/>
      <c r="M124" s="128">
        <f aca="true" t="shared" si="23" ref="M124:N127">+D124+G124</f>
        <v>9</v>
      </c>
      <c r="N124" s="573">
        <f t="shared" si="23"/>
        <v>45</v>
      </c>
      <c r="O124" s="90">
        <f>SUM(M124:N124)</f>
        <v>54</v>
      </c>
    </row>
    <row r="125" spans="2:15" ht="15.75" customHeight="1">
      <c r="B125" s="715"/>
      <c r="C125" s="570" t="s">
        <v>240</v>
      </c>
      <c r="D125" s="171">
        <v>24</v>
      </c>
      <c r="E125" s="571">
        <v>10</v>
      </c>
      <c r="F125" s="97">
        <f t="shared" si="21"/>
        <v>34</v>
      </c>
      <c r="G125" s="608"/>
      <c r="H125" s="640"/>
      <c r="I125" s="572"/>
      <c r="J125" s="608"/>
      <c r="K125" s="609"/>
      <c r="L125" s="612"/>
      <c r="M125" s="555">
        <f t="shared" si="23"/>
        <v>24</v>
      </c>
      <c r="N125" s="574">
        <f t="shared" si="23"/>
        <v>10</v>
      </c>
      <c r="O125" s="97">
        <f>SUM(M125:N125)</f>
        <v>34</v>
      </c>
    </row>
    <row r="126" spans="2:15" ht="15">
      <c r="B126" s="700" t="s">
        <v>104</v>
      </c>
      <c r="C126" s="242" t="s">
        <v>103</v>
      </c>
      <c r="D126" s="217">
        <v>23</v>
      </c>
      <c r="E126" s="218">
        <v>29</v>
      </c>
      <c r="F126" s="219">
        <f t="shared" si="21"/>
        <v>52</v>
      </c>
      <c r="G126" s="220">
        <v>18</v>
      </c>
      <c r="H126" s="221">
        <v>26</v>
      </c>
      <c r="I126" s="222">
        <f aca="true" t="shared" si="24" ref="I126:I133">SUM(G126:H126)</f>
        <v>44</v>
      </c>
      <c r="J126" s="608"/>
      <c r="K126" s="609"/>
      <c r="L126" s="612"/>
      <c r="M126" s="223">
        <f t="shared" si="23"/>
        <v>41</v>
      </c>
      <c r="N126" s="555">
        <f t="shared" si="23"/>
        <v>55</v>
      </c>
      <c r="O126" s="224">
        <f t="shared" si="22"/>
        <v>96</v>
      </c>
    </row>
    <row r="127" spans="2:15" ht="15.75" thickBot="1">
      <c r="B127" s="700" t="s">
        <v>106</v>
      </c>
      <c r="C127" s="318" t="s">
        <v>105</v>
      </c>
      <c r="D127" s="226">
        <v>21</v>
      </c>
      <c r="E127" s="227">
        <v>33</v>
      </c>
      <c r="F127" s="350">
        <f t="shared" si="21"/>
        <v>54</v>
      </c>
      <c r="G127" s="229">
        <v>12</v>
      </c>
      <c r="H127" s="111">
        <v>33</v>
      </c>
      <c r="I127" s="112">
        <f t="shared" si="24"/>
        <v>45</v>
      </c>
      <c r="J127" s="610"/>
      <c r="K127" s="611"/>
      <c r="L127" s="613"/>
      <c r="M127" s="230">
        <f t="shared" si="23"/>
        <v>33</v>
      </c>
      <c r="N127" s="231">
        <f t="shared" si="23"/>
        <v>66</v>
      </c>
      <c r="O127" s="232">
        <f t="shared" si="22"/>
        <v>99</v>
      </c>
    </row>
    <row r="128" spans="2:15" ht="15" thickBot="1">
      <c r="B128" s="716"/>
      <c r="C128" s="233" t="s">
        <v>107</v>
      </c>
      <c r="D128" s="86">
        <f>SUM(D124:D127)</f>
        <v>75</v>
      </c>
      <c r="E128" s="87">
        <f>SUM(E124:E127)</f>
        <v>97</v>
      </c>
      <c r="F128" s="234">
        <f t="shared" si="21"/>
        <v>172</v>
      </c>
      <c r="G128" s="86">
        <f>SUM(G124:G127)</f>
        <v>32</v>
      </c>
      <c r="H128" s="87">
        <f>SUM(H124:H127)</f>
        <v>79</v>
      </c>
      <c r="I128" s="234">
        <f t="shared" si="24"/>
        <v>111</v>
      </c>
      <c r="J128" s="20"/>
      <c r="K128" s="381"/>
      <c r="L128" s="382"/>
      <c r="M128" s="415">
        <f>SUM(M124:M127)</f>
        <v>107</v>
      </c>
      <c r="N128" s="428">
        <f>SUM(N124:N127)</f>
        <v>176</v>
      </c>
      <c r="O128" s="429">
        <f>SUM(M128:N128)</f>
        <v>283</v>
      </c>
    </row>
    <row r="129" spans="2:15" ht="12.75">
      <c r="B129" s="717"/>
      <c r="C129" s="237" t="s">
        <v>108</v>
      </c>
      <c r="D129" s="191">
        <v>20</v>
      </c>
      <c r="E129" s="238">
        <v>29</v>
      </c>
      <c r="F129" s="61">
        <f t="shared" si="21"/>
        <v>49</v>
      </c>
      <c r="G129" s="239">
        <v>3</v>
      </c>
      <c r="H129" s="240">
        <v>23</v>
      </c>
      <c r="I129" s="61">
        <f t="shared" si="24"/>
        <v>26</v>
      </c>
      <c r="J129" s="457"/>
      <c r="K129" s="458"/>
      <c r="L129" s="459"/>
      <c r="M129" s="191">
        <f>+D129+G129</f>
        <v>23</v>
      </c>
      <c r="N129" s="192">
        <f>+E129+H129</f>
        <v>52</v>
      </c>
      <c r="O129" s="241">
        <f t="shared" si="22"/>
        <v>75</v>
      </c>
    </row>
    <row r="130" spans="2:15" ht="12.75">
      <c r="B130" s="717"/>
      <c r="C130" s="582" t="s">
        <v>299</v>
      </c>
      <c r="D130" s="36">
        <v>4</v>
      </c>
      <c r="E130" s="37">
        <v>12</v>
      </c>
      <c r="F130" s="178">
        <f t="shared" si="21"/>
        <v>16</v>
      </c>
      <c r="G130" s="465"/>
      <c r="H130" s="466"/>
      <c r="I130" s="467"/>
      <c r="J130" s="465"/>
      <c r="K130" s="466"/>
      <c r="L130" s="467"/>
      <c r="M130" s="36">
        <f>+D130+G130</f>
        <v>4</v>
      </c>
      <c r="N130" s="199">
        <f>+E130+H130</f>
        <v>12</v>
      </c>
      <c r="O130" s="224">
        <f t="shared" si="22"/>
        <v>16</v>
      </c>
    </row>
    <row r="131" spans="2:15" ht="15">
      <c r="B131" s="700" t="s">
        <v>109</v>
      </c>
      <c r="C131" s="225" t="s">
        <v>110</v>
      </c>
      <c r="D131" s="40"/>
      <c r="E131" s="41"/>
      <c r="F131" s="103"/>
      <c r="G131" s="230">
        <v>19</v>
      </c>
      <c r="H131" s="231">
        <v>18</v>
      </c>
      <c r="I131" s="70">
        <f t="shared" si="24"/>
        <v>37</v>
      </c>
      <c r="J131" s="460"/>
      <c r="K131" s="461"/>
      <c r="L131" s="283"/>
      <c r="M131" s="27">
        <f>+G131</f>
        <v>19</v>
      </c>
      <c r="N131" s="245">
        <f>+H131</f>
        <v>18</v>
      </c>
      <c r="O131" s="232">
        <f t="shared" si="22"/>
        <v>37</v>
      </c>
    </row>
    <row r="132" spans="2:15" ht="15">
      <c r="B132" s="700" t="s">
        <v>106</v>
      </c>
      <c r="C132" s="246" t="s">
        <v>112</v>
      </c>
      <c r="D132" s="42">
        <v>16</v>
      </c>
      <c r="E132" s="43">
        <v>13</v>
      </c>
      <c r="F132" s="112">
        <f aca="true" t="shared" si="25" ref="F132:F163">SUM(D132:E132)</f>
        <v>29</v>
      </c>
      <c r="G132" s="465"/>
      <c r="H132" s="231">
        <v>1</v>
      </c>
      <c r="I132" s="70">
        <f t="shared" si="24"/>
        <v>1</v>
      </c>
      <c r="J132" s="460"/>
      <c r="K132" s="461"/>
      <c r="L132" s="283"/>
      <c r="M132" s="27">
        <f>+D132+G132</f>
        <v>16</v>
      </c>
      <c r="N132" s="245">
        <f>+E132+H132</f>
        <v>14</v>
      </c>
      <c r="O132" s="232">
        <f t="shared" si="22"/>
        <v>30</v>
      </c>
    </row>
    <row r="133" spans="2:15" ht="15.75" thickBot="1">
      <c r="B133" s="700"/>
      <c r="C133" s="249" t="s">
        <v>115</v>
      </c>
      <c r="D133" s="42">
        <v>25</v>
      </c>
      <c r="E133" s="41"/>
      <c r="F133" s="112">
        <f t="shared" si="25"/>
        <v>25</v>
      </c>
      <c r="G133" s="27">
        <v>1</v>
      </c>
      <c r="H133" s="28">
        <v>2</v>
      </c>
      <c r="I133" s="70">
        <f t="shared" si="24"/>
        <v>3</v>
      </c>
      <c r="J133" s="248"/>
      <c r="K133" s="102"/>
      <c r="L133" s="103"/>
      <c r="M133" s="27">
        <f>+D133+G133</f>
        <v>26</v>
      </c>
      <c r="N133" s="245">
        <f>+E133+H133</f>
        <v>2</v>
      </c>
      <c r="O133" s="232">
        <f t="shared" si="22"/>
        <v>28</v>
      </c>
    </row>
    <row r="134" spans="2:15" ht="15" thickBot="1">
      <c r="B134" s="718"/>
      <c r="C134" s="250" t="s">
        <v>14</v>
      </c>
      <c r="D134" s="251">
        <f>SUM(D129:D133)</f>
        <v>65</v>
      </c>
      <c r="E134" s="251">
        <f>SUM(E129:E133)</f>
        <v>54</v>
      </c>
      <c r="F134" s="253">
        <f>SUM(D134:E134)</f>
        <v>119</v>
      </c>
      <c r="G134" s="254">
        <f>SUM(G129:G133)</f>
        <v>23</v>
      </c>
      <c r="H134" s="254">
        <f>SUM(H129:H133)</f>
        <v>44</v>
      </c>
      <c r="I134" s="253">
        <f>SUM(G134:H134)</f>
        <v>67</v>
      </c>
      <c r="J134" s="462"/>
      <c r="K134" s="463"/>
      <c r="L134" s="464"/>
      <c r="M134" s="430">
        <f>SUM(M129:M133)</f>
        <v>88</v>
      </c>
      <c r="N134" s="430">
        <f>SUM(N129:N133)</f>
        <v>98</v>
      </c>
      <c r="O134" s="432">
        <f t="shared" si="22"/>
        <v>186</v>
      </c>
    </row>
    <row r="135" spans="2:15" ht="12.75">
      <c r="B135" s="719"/>
      <c r="C135" s="389" t="s">
        <v>116</v>
      </c>
      <c r="D135" s="64">
        <v>24</v>
      </c>
      <c r="E135" s="255">
        <v>11</v>
      </c>
      <c r="F135" s="61">
        <f t="shared" si="25"/>
        <v>35</v>
      </c>
      <c r="G135" s="288">
        <v>15</v>
      </c>
      <c r="H135" s="289">
        <v>9</v>
      </c>
      <c r="I135" s="269">
        <f>SUM(G135:H135)</f>
        <v>24</v>
      </c>
      <c r="J135" s="404"/>
      <c r="K135" s="405"/>
      <c r="L135" s="406"/>
      <c r="M135" s="64">
        <f aca="true" t="shared" si="26" ref="M135:N138">+D135+G135</f>
        <v>39</v>
      </c>
      <c r="N135" s="255">
        <f t="shared" si="26"/>
        <v>20</v>
      </c>
      <c r="O135" s="61">
        <f t="shared" si="22"/>
        <v>59</v>
      </c>
    </row>
    <row r="136" spans="2:15" ht="12.75">
      <c r="B136" s="718"/>
      <c r="C136" s="575" t="s">
        <v>298</v>
      </c>
      <c r="D136" s="179">
        <v>13</v>
      </c>
      <c r="E136" s="576">
        <v>14</v>
      </c>
      <c r="F136" s="178">
        <f t="shared" si="25"/>
        <v>27</v>
      </c>
      <c r="G136" s="577">
        <v>6</v>
      </c>
      <c r="H136" s="578">
        <v>12</v>
      </c>
      <c r="I136" s="222">
        <f>SUM(G136:H136)</f>
        <v>18</v>
      </c>
      <c r="J136" s="579"/>
      <c r="K136" s="580"/>
      <c r="L136" s="275"/>
      <c r="M136" s="581">
        <f t="shared" si="26"/>
        <v>19</v>
      </c>
      <c r="N136" s="576">
        <f t="shared" si="26"/>
        <v>26</v>
      </c>
      <c r="O136" s="70">
        <f t="shared" si="22"/>
        <v>45</v>
      </c>
    </row>
    <row r="137" spans="2:15" ht="15">
      <c r="B137" s="700" t="s">
        <v>117</v>
      </c>
      <c r="C137" s="242" t="s">
        <v>108</v>
      </c>
      <c r="D137" s="217">
        <v>19</v>
      </c>
      <c r="E137" s="218">
        <v>60</v>
      </c>
      <c r="F137" s="219">
        <f t="shared" si="25"/>
        <v>79</v>
      </c>
      <c r="G137" s="223">
        <v>11</v>
      </c>
      <c r="H137" s="196">
        <v>32</v>
      </c>
      <c r="I137" s="178">
        <f aca="true" t="shared" si="27" ref="I137:I144">SUM(G137:H137)</f>
        <v>43</v>
      </c>
      <c r="J137" s="465"/>
      <c r="K137" s="466"/>
      <c r="L137" s="467"/>
      <c r="M137" s="223">
        <f t="shared" si="26"/>
        <v>30</v>
      </c>
      <c r="N137" s="196">
        <f t="shared" si="26"/>
        <v>92</v>
      </c>
      <c r="O137" s="178">
        <f t="shared" si="22"/>
        <v>122</v>
      </c>
    </row>
    <row r="138" spans="2:15" ht="15">
      <c r="B138" s="700" t="s">
        <v>118</v>
      </c>
      <c r="C138" s="390" t="s">
        <v>240</v>
      </c>
      <c r="D138" s="369">
        <v>19</v>
      </c>
      <c r="E138" s="370">
        <v>5</v>
      </c>
      <c r="F138" s="286">
        <f>SUM(D138:E138)</f>
        <v>24</v>
      </c>
      <c r="G138" s="243"/>
      <c r="H138" s="373"/>
      <c r="I138" s="374"/>
      <c r="J138" s="243"/>
      <c r="K138" s="373"/>
      <c r="L138" s="374"/>
      <c r="M138" s="223">
        <f t="shared" si="26"/>
        <v>19</v>
      </c>
      <c r="N138" s="196">
        <f t="shared" si="26"/>
        <v>5</v>
      </c>
      <c r="O138" s="244">
        <f>SUM(M138:N138)</f>
        <v>24</v>
      </c>
    </row>
    <row r="139" spans="2:15" ht="15">
      <c r="B139" s="700" t="s">
        <v>106</v>
      </c>
      <c r="C139" s="318" t="s">
        <v>110</v>
      </c>
      <c r="D139" s="226">
        <v>41</v>
      </c>
      <c r="E139" s="227">
        <v>14</v>
      </c>
      <c r="F139" s="228">
        <f t="shared" si="25"/>
        <v>55</v>
      </c>
      <c r="G139" s="230">
        <v>15</v>
      </c>
      <c r="H139" s="231">
        <v>17</v>
      </c>
      <c r="I139" s="70">
        <f t="shared" si="27"/>
        <v>32</v>
      </c>
      <c r="J139" s="460"/>
      <c r="K139" s="461"/>
      <c r="L139" s="283"/>
      <c r="M139" s="230">
        <f>+D139+G139</f>
        <v>56</v>
      </c>
      <c r="N139" s="231">
        <f>+E139+H139</f>
        <v>31</v>
      </c>
      <c r="O139" s="232">
        <f t="shared" si="22"/>
        <v>87</v>
      </c>
    </row>
    <row r="140" spans="2:15" ht="15.75" thickBot="1">
      <c r="B140" s="700"/>
      <c r="C140" s="397" t="s">
        <v>271</v>
      </c>
      <c r="D140" s="369">
        <v>23</v>
      </c>
      <c r="E140" s="370">
        <v>8</v>
      </c>
      <c r="F140" s="286">
        <f t="shared" si="25"/>
        <v>31</v>
      </c>
      <c r="G140" s="371">
        <v>19</v>
      </c>
      <c r="H140" s="372">
        <v>14</v>
      </c>
      <c r="I140" s="202">
        <f>SUM(G140:H140)</f>
        <v>33</v>
      </c>
      <c r="J140" s="468"/>
      <c r="K140" s="469"/>
      <c r="L140" s="470"/>
      <c r="M140" s="371">
        <f>+D140+G140</f>
        <v>42</v>
      </c>
      <c r="N140" s="372">
        <f>+E140+H140</f>
        <v>22</v>
      </c>
      <c r="O140" s="244">
        <f>SUM(M140:N140)</f>
        <v>64</v>
      </c>
    </row>
    <row r="141" spans="2:15" ht="15" thickBot="1">
      <c r="B141" s="716"/>
      <c r="C141" s="233" t="s">
        <v>107</v>
      </c>
      <c r="D141" s="86">
        <f>SUM(D135:D140)</f>
        <v>139</v>
      </c>
      <c r="E141" s="87">
        <f>SUM(E135:E140)</f>
        <v>112</v>
      </c>
      <c r="F141" s="234">
        <f>SUM(D141:E141)</f>
        <v>251</v>
      </c>
      <c r="G141" s="52">
        <f>SUM(G135:G140)</f>
        <v>66</v>
      </c>
      <c r="H141" s="256">
        <f>SUM(H135:H140)</f>
        <v>84</v>
      </c>
      <c r="I141" s="236">
        <f>SUM(G141:H141)</f>
        <v>150</v>
      </c>
      <c r="J141" s="444"/>
      <c r="K141" s="471"/>
      <c r="L141" s="472"/>
      <c r="M141" s="415">
        <f>SUM(M135:M140)</f>
        <v>205</v>
      </c>
      <c r="N141" s="428">
        <f>SUM(N135:N140)</f>
        <v>196</v>
      </c>
      <c r="O141" s="429">
        <f>SUM(M141:N141)</f>
        <v>401</v>
      </c>
    </row>
    <row r="142" spans="2:16" s="2" customFormat="1" ht="16.5" customHeight="1">
      <c r="B142" s="700"/>
      <c r="C142" s="242" t="s">
        <v>257</v>
      </c>
      <c r="D142" s="36">
        <v>35</v>
      </c>
      <c r="E142" s="37">
        <v>2</v>
      </c>
      <c r="F142" s="178">
        <f t="shared" si="25"/>
        <v>37</v>
      </c>
      <c r="G142" s="220">
        <v>6</v>
      </c>
      <c r="H142" s="221">
        <v>11</v>
      </c>
      <c r="I142" s="222">
        <f t="shared" si="27"/>
        <v>17</v>
      </c>
      <c r="J142" s="257"/>
      <c r="K142" s="274"/>
      <c r="L142" s="275"/>
      <c r="M142" s="36">
        <f aca="true" t="shared" si="28" ref="M142:N147">+D142+G142</f>
        <v>41</v>
      </c>
      <c r="N142" s="199">
        <f t="shared" si="28"/>
        <v>13</v>
      </c>
      <c r="O142" s="224">
        <f t="shared" si="22"/>
        <v>54</v>
      </c>
      <c r="P142"/>
    </row>
    <row r="143" spans="2:15" ht="16.5" customHeight="1">
      <c r="B143" s="700"/>
      <c r="C143" s="242" t="s">
        <v>220</v>
      </c>
      <c r="D143" s="36">
        <v>11</v>
      </c>
      <c r="E143" s="37">
        <v>16</v>
      </c>
      <c r="F143" s="178">
        <f>SUM(D143:E143)</f>
        <v>27</v>
      </c>
      <c r="G143" s="257"/>
      <c r="H143" s="274"/>
      <c r="I143" s="275"/>
      <c r="J143" s="257"/>
      <c r="K143" s="274"/>
      <c r="L143" s="275"/>
      <c r="M143" s="36">
        <f>+D143+G143</f>
        <v>11</v>
      </c>
      <c r="N143" s="199">
        <f>+E143+H143</f>
        <v>16</v>
      </c>
      <c r="O143" s="224">
        <f>SUM(M143:N143)</f>
        <v>27</v>
      </c>
    </row>
    <row r="144" spans="2:15" ht="19.5" customHeight="1">
      <c r="B144" s="700" t="s">
        <v>119</v>
      </c>
      <c r="C144" s="39" t="s">
        <v>120</v>
      </c>
      <c r="D144" s="27">
        <v>35</v>
      </c>
      <c r="E144" s="28">
        <v>16</v>
      </c>
      <c r="F144" s="70">
        <f t="shared" si="25"/>
        <v>51</v>
      </c>
      <c r="G144" s="229">
        <v>60</v>
      </c>
      <c r="H144" s="111">
        <v>15</v>
      </c>
      <c r="I144" s="112">
        <f t="shared" si="27"/>
        <v>75</v>
      </c>
      <c r="J144" s="248"/>
      <c r="K144" s="102"/>
      <c r="L144" s="103"/>
      <c r="M144" s="27">
        <f t="shared" si="28"/>
        <v>95</v>
      </c>
      <c r="N144" s="245">
        <f t="shared" si="28"/>
        <v>31</v>
      </c>
      <c r="O144" s="232">
        <f t="shared" si="22"/>
        <v>126</v>
      </c>
    </row>
    <row r="145" spans="2:15" ht="19.5" customHeight="1">
      <c r="B145" s="700"/>
      <c r="C145" s="39" t="s">
        <v>121</v>
      </c>
      <c r="D145" s="257"/>
      <c r="E145" s="28">
        <v>2</v>
      </c>
      <c r="F145" s="70">
        <f t="shared" si="25"/>
        <v>2</v>
      </c>
      <c r="G145" s="257"/>
      <c r="H145" s="274"/>
      <c r="I145" s="275"/>
      <c r="J145" s="248"/>
      <c r="K145" s="102"/>
      <c r="L145" s="103"/>
      <c r="M145" s="27">
        <f t="shared" si="28"/>
        <v>0</v>
      </c>
      <c r="N145" s="245">
        <f t="shared" si="28"/>
        <v>2</v>
      </c>
      <c r="O145" s="232">
        <f t="shared" si="22"/>
        <v>2</v>
      </c>
    </row>
    <row r="146" spans="2:15" ht="19.5" customHeight="1">
      <c r="B146" s="700" t="s">
        <v>114</v>
      </c>
      <c r="C146" s="39" t="s">
        <v>122</v>
      </c>
      <c r="D146" s="27">
        <v>20</v>
      </c>
      <c r="E146" s="28">
        <v>13</v>
      </c>
      <c r="F146" s="70">
        <f t="shared" si="25"/>
        <v>33</v>
      </c>
      <c r="G146" s="229">
        <v>1</v>
      </c>
      <c r="H146" s="111">
        <v>8</v>
      </c>
      <c r="I146" s="112">
        <f>SUM(G146:H146)</f>
        <v>9</v>
      </c>
      <c r="J146" s="248"/>
      <c r="K146" s="102"/>
      <c r="L146" s="103"/>
      <c r="M146" s="27">
        <f t="shared" si="28"/>
        <v>21</v>
      </c>
      <c r="N146" s="245">
        <f t="shared" si="28"/>
        <v>21</v>
      </c>
      <c r="O146" s="232">
        <f t="shared" si="22"/>
        <v>42</v>
      </c>
    </row>
    <row r="147" spans="2:15" ht="19.5" customHeight="1" thickBot="1">
      <c r="B147" s="682"/>
      <c r="C147" s="45" t="s">
        <v>123</v>
      </c>
      <c r="D147" s="203">
        <v>14</v>
      </c>
      <c r="E147" s="258">
        <v>7</v>
      </c>
      <c r="F147" s="202">
        <f t="shared" si="25"/>
        <v>21</v>
      </c>
      <c r="G147" s="259">
        <v>7</v>
      </c>
      <c r="H147" s="260">
        <v>4</v>
      </c>
      <c r="I147" s="261">
        <f aca="true" t="shared" si="29" ref="I147:I153">SUM(G147:H147)</f>
        <v>11</v>
      </c>
      <c r="J147" s="243"/>
      <c r="K147" s="373"/>
      <c r="L147" s="374"/>
      <c r="M147" s="203">
        <f t="shared" si="28"/>
        <v>21</v>
      </c>
      <c r="N147" s="204">
        <f t="shared" si="28"/>
        <v>11</v>
      </c>
      <c r="O147" s="244">
        <f t="shared" si="22"/>
        <v>32</v>
      </c>
    </row>
    <row r="148" spans="2:15" ht="15" thickBot="1">
      <c r="B148" s="718"/>
      <c r="C148" s="262" t="s">
        <v>14</v>
      </c>
      <c r="D148" s="251">
        <f>SUM(D142:D147)</f>
        <v>115</v>
      </c>
      <c r="E148" s="252">
        <f>SUM(E142:E147)</f>
        <v>56</v>
      </c>
      <c r="F148" s="253">
        <f>SUM(D148:E148)</f>
        <v>171</v>
      </c>
      <c r="G148" s="263">
        <f>SUM(G142:G147)</f>
        <v>74</v>
      </c>
      <c r="H148" s="264">
        <f>SUM(H142:H147)</f>
        <v>38</v>
      </c>
      <c r="I148" s="265">
        <f>SUM(G148:H148)</f>
        <v>112</v>
      </c>
      <c r="J148" s="473"/>
      <c r="K148" s="474"/>
      <c r="L148" s="475"/>
      <c r="M148" s="430">
        <f>SUM(M142:M147)</f>
        <v>189</v>
      </c>
      <c r="N148" s="431">
        <f>SUM(N142:N147)</f>
        <v>94</v>
      </c>
      <c r="O148" s="432">
        <f>SUM(M148:N148)</f>
        <v>283</v>
      </c>
    </row>
    <row r="149" spans="2:15" ht="15" customHeight="1">
      <c r="B149" s="706"/>
      <c r="C149" s="266" t="s">
        <v>124</v>
      </c>
      <c r="D149" s="191">
        <v>10</v>
      </c>
      <c r="E149" s="238">
        <v>23</v>
      </c>
      <c r="F149" s="61">
        <f t="shared" si="25"/>
        <v>33</v>
      </c>
      <c r="G149" s="267">
        <v>10</v>
      </c>
      <c r="H149" s="268">
        <v>28</v>
      </c>
      <c r="I149" s="269">
        <f t="shared" si="29"/>
        <v>38</v>
      </c>
      <c r="J149" s="476"/>
      <c r="K149" s="477"/>
      <c r="L149" s="406"/>
      <c r="M149" s="191">
        <f aca="true" t="shared" si="30" ref="M149:N152">+D149+G149</f>
        <v>20</v>
      </c>
      <c r="N149" s="192">
        <f t="shared" si="30"/>
        <v>51</v>
      </c>
      <c r="O149" s="241">
        <f t="shared" si="22"/>
        <v>71</v>
      </c>
    </row>
    <row r="150" spans="2:15" ht="15" customHeight="1">
      <c r="B150" s="700" t="s">
        <v>125</v>
      </c>
      <c r="C150" s="32" t="s">
        <v>121</v>
      </c>
      <c r="D150" s="36">
        <v>1</v>
      </c>
      <c r="E150" s="37">
        <v>18</v>
      </c>
      <c r="F150" s="178">
        <f t="shared" si="25"/>
        <v>19</v>
      </c>
      <c r="G150" s="220">
        <v>2</v>
      </c>
      <c r="H150" s="221">
        <v>25</v>
      </c>
      <c r="I150" s="222">
        <f t="shared" si="29"/>
        <v>27</v>
      </c>
      <c r="J150" s="257"/>
      <c r="K150" s="274"/>
      <c r="L150" s="275"/>
      <c r="M150" s="36">
        <f t="shared" si="30"/>
        <v>3</v>
      </c>
      <c r="N150" s="199">
        <f t="shared" si="30"/>
        <v>43</v>
      </c>
      <c r="O150" s="224">
        <f t="shared" si="22"/>
        <v>46</v>
      </c>
    </row>
    <row r="151" spans="2:15" ht="15" customHeight="1">
      <c r="B151" s="700"/>
      <c r="C151" s="106" t="s">
        <v>300</v>
      </c>
      <c r="D151" s="27">
        <v>8</v>
      </c>
      <c r="E151" s="28">
        <v>6</v>
      </c>
      <c r="F151" s="178">
        <f t="shared" si="25"/>
        <v>14</v>
      </c>
      <c r="G151" s="229">
        <v>11</v>
      </c>
      <c r="H151" s="111">
        <v>4</v>
      </c>
      <c r="I151" s="222">
        <f t="shared" si="29"/>
        <v>15</v>
      </c>
      <c r="J151" s="248"/>
      <c r="K151" s="102"/>
      <c r="L151" s="103"/>
      <c r="M151" s="36">
        <f t="shared" si="30"/>
        <v>19</v>
      </c>
      <c r="N151" s="199">
        <f t="shared" si="30"/>
        <v>10</v>
      </c>
      <c r="O151" s="224">
        <f t="shared" si="22"/>
        <v>29</v>
      </c>
    </row>
    <row r="152" spans="2:15" ht="15" customHeight="1" thickBot="1">
      <c r="B152" s="700" t="s">
        <v>114</v>
      </c>
      <c r="C152" s="45" t="s">
        <v>126</v>
      </c>
      <c r="D152" s="203">
        <v>3</v>
      </c>
      <c r="E152" s="258">
        <v>14</v>
      </c>
      <c r="F152" s="202">
        <f t="shared" si="25"/>
        <v>17</v>
      </c>
      <c r="G152" s="259">
        <v>2</v>
      </c>
      <c r="H152" s="260">
        <v>20</v>
      </c>
      <c r="I152" s="261">
        <f t="shared" si="29"/>
        <v>22</v>
      </c>
      <c r="J152" s="243"/>
      <c r="K152" s="373"/>
      <c r="L152" s="374"/>
      <c r="M152" s="203">
        <f t="shared" si="30"/>
        <v>5</v>
      </c>
      <c r="N152" s="204">
        <f t="shared" si="30"/>
        <v>34</v>
      </c>
      <c r="O152" s="224">
        <f t="shared" si="22"/>
        <v>39</v>
      </c>
    </row>
    <row r="153" spans="2:15" ht="15" customHeight="1" thickBot="1">
      <c r="B153" s="716"/>
      <c r="C153" s="262" t="s">
        <v>14</v>
      </c>
      <c r="D153" s="52">
        <f>SUM(D149:D152)</f>
        <v>22</v>
      </c>
      <c r="E153" s="53">
        <f>SUM(E149:E152)</f>
        <v>61</v>
      </c>
      <c r="F153" s="236">
        <f t="shared" si="25"/>
        <v>83</v>
      </c>
      <c r="G153" s="270">
        <f>SUM(G149:G152)</f>
        <v>25</v>
      </c>
      <c r="H153" s="235">
        <f>SUM(H149:H152)</f>
        <v>77</v>
      </c>
      <c r="I153" s="234">
        <f t="shared" si="29"/>
        <v>102</v>
      </c>
      <c r="J153" s="478"/>
      <c r="K153" s="381"/>
      <c r="L153" s="382"/>
      <c r="M153" s="415">
        <f>SUM(M149:M152)</f>
        <v>47</v>
      </c>
      <c r="N153" s="416">
        <f>SUM(N149:N152)</f>
        <v>138</v>
      </c>
      <c r="O153" s="429">
        <f aca="true" t="shared" si="31" ref="O153:O164">SUM(M153:N153)</f>
        <v>185</v>
      </c>
    </row>
    <row r="154" spans="2:15" ht="15" customHeight="1">
      <c r="B154" s="706"/>
      <c r="C154" s="549" t="s">
        <v>221</v>
      </c>
      <c r="D154" s="64">
        <v>28</v>
      </c>
      <c r="E154" s="357">
        <v>9</v>
      </c>
      <c r="F154" s="61">
        <f>SUM(D154:E154)</f>
        <v>37</v>
      </c>
      <c r="G154" s="358"/>
      <c r="H154" s="359"/>
      <c r="I154" s="360"/>
      <c r="J154" s="358"/>
      <c r="K154" s="359"/>
      <c r="L154" s="360"/>
      <c r="M154" s="64">
        <f aca="true" t="shared" si="32" ref="M154:N156">+D154</f>
        <v>28</v>
      </c>
      <c r="N154" s="65">
        <f t="shared" si="32"/>
        <v>9</v>
      </c>
      <c r="O154" s="61">
        <f t="shared" si="31"/>
        <v>37</v>
      </c>
    </row>
    <row r="155" spans="2:15" ht="15" customHeight="1">
      <c r="B155" s="682"/>
      <c r="C155" s="550" t="s">
        <v>282</v>
      </c>
      <c r="D155" s="36">
        <v>22</v>
      </c>
      <c r="E155" s="37">
        <v>16</v>
      </c>
      <c r="F155" s="178">
        <f t="shared" si="25"/>
        <v>38</v>
      </c>
      <c r="G155" s="257"/>
      <c r="H155" s="274"/>
      <c r="I155" s="356"/>
      <c r="J155" s="257"/>
      <c r="K155" s="274"/>
      <c r="L155" s="356"/>
      <c r="M155" s="36">
        <f t="shared" si="32"/>
        <v>22</v>
      </c>
      <c r="N155" s="199">
        <f t="shared" si="32"/>
        <v>16</v>
      </c>
      <c r="O155" s="224">
        <f t="shared" si="31"/>
        <v>38</v>
      </c>
    </row>
    <row r="156" spans="2:15" ht="15" customHeight="1">
      <c r="B156" s="700" t="s">
        <v>127</v>
      </c>
      <c r="C156" s="550" t="s">
        <v>283</v>
      </c>
      <c r="D156" s="27">
        <v>42</v>
      </c>
      <c r="E156" s="28">
        <v>7</v>
      </c>
      <c r="F156" s="70">
        <f t="shared" si="25"/>
        <v>49</v>
      </c>
      <c r="G156" s="248"/>
      <c r="H156" s="102"/>
      <c r="I156" s="124"/>
      <c r="J156" s="248"/>
      <c r="K156" s="102"/>
      <c r="L156" s="124"/>
      <c r="M156" s="27">
        <f t="shared" si="32"/>
        <v>42</v>
      </c>
      <c r="N156" s="245">
        <f t="shared" si="32"/>
        <v>7</v>
      </c>
      <c r="O156" s="232">
        <f t="shared" si="31"/>
        <v>49</v>
      </c>
    </row>
    <row r="157" spans="2:15" ht="15" customHeight="1">
      <c r="B157" s="682"/>
      <c r="C157" s="550" t="s">
        <v>284</v>
      </c>
      <c r="D157" s="27">
        <v>31</v>
      </c>
      <c r="E157" s="28">
        <v>20</v>
      </c>
      <c r="F157" s="70">
        <f t="shared" si="25"/>
        <v>51</v>
      </c>
      <c r="G157" s="272">
        <v>46</v>
      </c>
      <c r="H157" s="113">
        <v>27</v>
      </c>
      <c r="I157" s="273">
        <f>SUM(G157:H157)</f>
        <v>73</v>
      </c>
      <c r="J157" s="479"/>
      <c r="K157" s="480"/>
      <c r="L157" s="481"/>
      <c r="M157" s="27">
        <f>+D157+G157</f>
        <v>77</v>
      </c>
      <c r="N157" s="245">
        <f>+E157+H157</f>
        <v>47</v>
      </c>
      <c r="O157" s="232">
        <f t="shared" si="31"/>
        <v>124</v>
      </c>
    </row>
    <row r="158" spans="2:15" ht="15" customHeight="1">
      <c r="B158" s="700"/>
      <c r="C158" s="551" t="s">
        <v>285</v>
      </c>
      <c r="D158" s="36">
        <v>9</v>
      </c>
      <c r="E158" s="37">
        <v>10</v>
      </c>
      <c r="F158" s="178">
        <f t="shared" si="25"/>
        <v>19</v>
      </c>
      <c r="G158" s="257"/>
      <c r="H158" s="274"/>
      <c r="I158" s="275"/>
      <c r="J158" s="257"/>
      <c r="K158" s="274"/>
      <c r="L158" s="275"/>
      <c r="M158" s="36">
        <f>+D158</f>
        <v>9</v>
      </c>
      <c r="N158" s="199">
        <f>+E158</f>
        <v>10</v>
      </c>
      <c r="O158" s="224">
        <f t="shared" si="31"/>
        <v>19</v>
      </c>
    </row>
    <row r="159" spans="2:15" ht="15" customHeight="1">
      <c r="B159" s="700" t="s">
        <v>128</v>
      </c>
      <c r="C159" s="551" t="s">
        <v>286</v>
      </c>
      <c r="D159" s="27">
        <v>27</v>
      </c>
      <c r="E159" s="28">
        <v>7</v>
      </c>
      <c r="F159" s="70">
        <f t="shared" si="25"/>
        <v>34</v>
      </c>
      <c r="G159" s="229">
        <v>37</v>
      </c>
      <c r="H159" s="111">
        <v>13</v>
      </c>
      <c r="I159" s="112">
        <f>SUM(G159:H159)</f>
        <v>50</v>
      </c>
      <c r="J159" s="248"/>
      <c r="K159" s="102"/>
      <c r="L159" s="103"/>
      <c r="M159" s="27">
        <f aca="true" t="shared" si="33" ref="M159:N161">+D159+G159</f>
        <v>64</v>
      </c>
      <c r="N159" s="245">
        <f t="shared" si="33"/>
        <v>20</v>
      </c>
      <c r="O159" s="232">
        <f t="shared" si="31"/>
        <v>84</v>
      </c>
    </row>
    <row r="160" spans="2:15" ht="15" customHeight="1">
      <c r="B160" s="682"/>
      <c r="C160" s="553" t="s">
        <v>287</v>
      </c>
      <c r="D160" s="36">
        <v>30</v>
      </c>
      <c r="E160" s="37">
        <v>20</v>
      </c>
      <c r="F160" s="178">
        <f t="shared" si="25"/>
        <v>50</v>
      </c>
      <c r="G160" s="276">
        <v>28</v>
      </c>
      <c r="H160" s="277">
        <v>15</v>
      </c>
      <c r="I160" s="278">
        <f>SUM(G160:H160)</f>
        <v>43</v>
      </c>
      <c r="J160" s="482"/>
      <c r="K160" s="447"/>
      <c r="L160" s="448"/>
      <c r="M160" s="36">
        <f t="shared" si="33"/>
        <v>58</v>
      </c>
      <c r="N160" s="199">
        <f t="shared" si="33"/>
        <v>35</v>
      </c>
      <c r="O160" s="224">
        <f t="shared" si="31"/>
        <v>93</v>
      </c>
    </row>
    <row r="161" spans="2:15" ht="15" customHeight="1">
      <c r="B161" s="700"/>
      <c r="C161" s="551" t="s">
        <v>288</v>
      </c>
      <c r="D161" s="27">
        <v>22</v>
      </c>
      <c r="E161" s="28">
        <v>30</v>
      </c>
      <c r="F161" s="70">
        <f t="shared" si="25"/>
        <v>52</v>
      </c>
      <c r="G161" s="229">
        <v>21</v>
      </c>
      <c r="H161" s="111">
        <v>34</v>
      </c>
      <c r="I161" s="112">
        <f>SUM(G161:H161)</f>
        <v>55</v>
      </c>
      <c r="J161" s="248"/>
      <c r="K161" s="102"/>
      <c r="L161" s="103"/>
      <c r="M161" s="27">
        <f t="shared" si="33"/>
        <v>43</v>
      </c>
      <c r="N161" s="245">
        <f t="shared" si="33"/>
        <v>64</v>
      </c>
      <c r="O161" s="232">
        <f t="shared" si="31"/>
        <v>107</v>
      </c>
    </row>
    <row r="162" spans="2:15" ht="15" customHeight="1">
      <c r="B162" s="700" t="s">
        <v>114</v>
      </c>
      <c r="C162" s="552" t="s">
        <v>289</v>
      </c>
      <c r="D162" s="27">
        <v>30</v>
      </c>
      <c r="E162" s="28">
        <v>7</v>
      </c>
      <c r="F162" s="70">
        <f t="shared" si="25"/>
        <v>37</v>
      </c>
      <c r="G162" s="248"/>
      <c r="H162" s="102"/>
      <c r="I162" s="103"/>
      <c r="J162" s="248"/>
      <c r="K162" s="102"/>
      <c r="L162" s="103"/>
      <c r="M162" s="27">
        <f>+D162</f>
        <v>30</v>
      </c>
      <c r="N162" s="245">
        <f>+E162</f>
        <v>7</v>
      </c>
      <c r="O162" s="232">
        <f t="shared" si="31"/>
        <v>37</v>
      </c>
    </row>
    <row r="163" spans="2:15" ht="15" customHeight="1" thickBot="1">
      <c r="B163" s="682"/>
      <c r="C163" s="399" t="s">
        <v>290</v>
      </c>
      <c r="D163" s="203">
        <v>20</v>
      </c>
      <c r="E163" s="258">
        <v>4</v>
      </c>
      <c r="F163" s="202">
        <f t="shared" si="25"/>
        <v>24</v>
      </c>
      <c r="G163" s="279">
        <v>26</v>
      </c>
      <c r="H163" s="280">
        <v>6</v>
      </c>
      <c r="I163" s="281">
        <f>SUM(G163:H163)</f>
        <v>32</v>
      </c>
      <c r="J163" s="483"/>
      <c r="K163" s="484"/>
      <c r="L163" s="485"/>
      <c r="M163" s="203">
        <f>+D163+G163</f>
        <v>46</v>
      </c>
      <c r="N163" s="204">
        <f>+E163+H163</f>
        <v>10</v>
      </c>
      <c r="O163" s="244">
        <f t="shared" si="31"/>
        <v>56</v>
      </c>
    </row>
    <row r="164" spans="2:15" ht="15" customHeight="1" thickBot="1">
      <c r="B164" s="720"/>
      <c r="C164" s="262" t="s">
        <v>14</v>
      </c>
      <c r="D164" s="251">
        <f>SUM(D154:D163)</f>
        <v>261</v>
      </c>
      <c r="E164" s="252">
        <f>SUM(E154:E163)</f>
        <v>130</v>
      </c>
      <c r="F164" s="253">
        <f aca="true" t="shared" si="34" ref="F164:F174">SUM(D164:E164)</f>
        <v>391</v>
      </c>
      <c r="G164" s="263">
        <f>SUM(G157:G163)</f>
        <v>158</v>
      </c>
      <c r="H164" s="264">
        <f>SUM(H157:H163)</f>
        <v>95</v>
      </c>
      <c r="I164" s="265">
        <f>SUM(G164:H164)</f>
        <v>253</v>
      </c>
      <c r="J164" s="473"/>
      <c r="K164" s="474"/>
      <c r="L164" s="475"/>
      <c r="M164" s="430">
        <f>SUM(M154:M163)</f>
        <v>419</v>
      </c>
      <c r="N164" s="431">
        <f>SUM(N154:N163)</f>
        <v>225</v>
      </c>
      <c r="O164" s="432">
        <f t="shared" si="31"/>
        <v>644</v>
      </c>
    </row>
    <row r="165" spans="2:15" ht="15" customHeight="1">
      <c r="B165" s="684"/>
      <c r="C165" s="39" t="s">
        <v>129</v>
      </c>
      <c r="D165" s="27">
        <v>20</v>
      </c>
      <c r="E165" s="231">
        <v>11</v>
      </c>
      <c r="F165" s="70">
        <f t="shared" si="34"/>
        <v>31</v>
      </c>
      <c r="G165" s="248"/>
      <c r="H165" s="102"/>
      <c r="I165" s="103"/>
      <c r="J165" s="248"/>
      <c r="K165" s="102"/>
      <c r="L165" s="103"/>
      <c r="M165" s="27">
        <f>+D165</f>
        <v>20</v>
      </c>
      <c r="N165" s="245">
        <f>+E165</f>
        <v>11</v>
      </c>
      <c r="O165" s="232">
        <f aca="true" t="shared" si="35" ref="O165:O174">SUM(M165:N165)</f>
        <v>31</v>
      </c>
    </row>
    <row r="166" spans="2:15" ht="15" customHeight="1">
      <c r="B166" s="718"/>
      <c r="C166" s="304" t="s">
        <v>108</v>
      </c>
      <c r="D166" s="27">
        <v>8</v>
      </c>
      <c r="E166" s="231">
        <v>31</v>
      </c>
      <c r="F166" s="70">
        <f t="shared" si="34"/>
        <v>39</v>
      </c>
      <c r="G166" s="248"/>
      <c r="H166" s="231">
        <v>3</v>
      </c>
      <c r="I166" s="70">
        <f aca="true" t="shared" si="36" ref="I166:I172">SUM(G166:H166)</f>
        <v>3</v>
      </c>
      <c r="J166" s="460"/>
      <c r="K166" s="461"/>
      <c r="L166" s="283"/>
      <c r="M166" s="27">
        <f aca="true" t="shared" si="37" ref="M166:N168">+D166+G166</f>
        <v>8</v>
      </c>
      <c r="N166" s="245">
        <f t="shared" si="37"/>
        <v>34</v>
      </c>
      <c r="O166" s="232">
        <f t="shared" si="35"/>
        <v>42</v>
      </c>
    </row>
    <row r="167" spans="2:15" ht="15" customHeight="1">
      <c r="B167" s="700"/>
      <c r="C167" s="304" t="s">
        <v>130</v>
      </c>
      <c r="D167" s="42">
        <v>38</v>
      </c>
      <c r="E167" s="102"/>
      <c r="F167" s="112">
        <f t="shared" si="34"/>
        <v>38</v>
      </c>
      <c r="G167" s="272">
        <v>1</v>
      </c>
      <c r="H167" s="102"/>
      <c r="I167" s="70">
        <f t="shared" si="36"/>
        <v>1</v>
      </c>
      <c r="J167" s="248"/>
      <c r="K167" s="102"/>
      <c r="L167" s="103"/>
      <c r="M167" s="42">
        <f t="shared" si="37"/>
        <v>39</v>
      </c>
      <c r="N167" s="245">
        <f t="shared" si="37"/>
        <v>0</v>
      </c>
      <c r="O167" s="232">
        <f t="shared" si="35"/>
        <v>39</v>
      </c>
    </row>
    <row r="168" spans="2:15" ht="15" customHeight="1">
      <c r="B168" s="700" t="s">
        <v>132</v>
      </c>
      <c r="C168" s="304" t="s">
        <v>131</v>
      </c>
      <c r="D168" s="42">
        <v>33</v>
      </c>
      <c r="E168" s="111">
        <v>10</v>
      </c>
      <c r="F168" s="228">
        <f t="shared" si="34"/>
        <v>43</v>
      </c>
      <c r="G168" s="272">
        <v>1</v>
      </c>
      <c r="H168" s="231">
        <v>5</v>
      </c>
      <c r="I168" s="70">
        <f t="shared" si="36"/>
        <v>6</v>
      </c>
      <c r="J168" s="460"/>
      <c r="K168" s="461"/>
      <c r="L168" s="283"/>
      <c r="M168" s="27">
        <f t="shared" si="37"/>
        <v>34</v>
      </c>
      <c r="N168" s="28">
        <f t="shared" si="37"/>
        <v>15</v>
      </c>
      <c r="O168" s="232">
        <f t="shared" si="35"/>
        <v>49</v>
      </c>
    </row>
    <row r="169" spans="2:15" ht="15" customHeight="1">
      <c r="B169" s="700"/>
      <c r="C169" s="333" t="s">
        <v>272</v>
      </c>
      <c r="D169" s="42">
        <v>26</v>
      </c>
      <c r="E169" s="111">
        <v>6</v>
      </c>
      <c r="F169" s="228">
        <f>SUM(D169:E169)</f>
        <v>32</v>
      </c>
      <c r="G169" s="248"/>
      <c r="H169" s="102"/>
      <c r="I169" s="103"/>
      <c r="J169" s="248"/>
      <c r="K169" s="102"/>
      <c r="L169" s="103"/>
      <c r="M169" s="27">
        <f>+D169</f>
        <v>26</v>
      </c>
      <c r="N169" s="245">
        <f>+E169</f>
        <v>6</v>
      </c>
      <c r="O169" s="232">
        <f>SUM(M169:N169)</f>
        <v>32</v>
      </c>
    </row>
    <row r="170" spans="2:15" ht="15" customHeight="1">
      <c r="B170" s="700"/>
      <c r="C170" s="39" t="s">
        <v>133</v>
      </c>
      <c r="D170" s="27">
        <v>29</v>
      </c>
      <c r="E170" s="231">
        <v>15</v>
      </c>
      <c r="F170" s="70">
        <f t="shared" si="34"/>
        <v>44</v>
      </c>
      <c r="G170" s="230">
        <v>11</v>
      </c>
      <c r="H170" s="231">
        <v>14</v>
      </c>
      <c r="I170" s="70">
        <f t="shared" si="36"/>
        <v>25</v>
      </c>
      <c r="J170" s="460"/>
      <c r="K170" s="461"/>
      <c r="L170" s="283"/>
      <c r="M170" s="27">
        <f aca="true" t="shared" si="38" ref="M170:N172">+D170+G170</f>
        <v>40</v>
      </c>
      <c r="N170" s="245">
        <f t="shared" si="38"/>
        <v>29</v>
      </c>
      <c r="O170" s="232">
        <f t="shared" si="35"/>
        <v>69</v>
      </c>
    </row>
    <row r="171" spans="2:15" ht="15" customHeight="1">
      <c r="B171" s="700" t="s">
        <v>111</v>
      </c>
      <c r="C171" s="39" t="s">
        <v>304</v>
      </c>
      <c r="D171" s="27">
        <v>22</v>
      </c>
      <c r="E171" s="231">
        <v>7</v>
      </c>
      <c r="F171" s="70">
        <f t="shared" si="34"/>
        <v>29</v>
      </c>
      <c r="G171" s="272">
        <v>1</v>
      </c>
      <c r="H171" s="461"/>
      <c r="I171" s="70">
        <f t="shared" si="36"/>
        <v>1</v>
      </c>
      <c r="J171" s="460"/>
      <c r="K171" s="461"/>
      <c r="L171" s="283"/>
      <c r="M171" s="27">
        <f t="shared" si="38"/>
        <v>23</v>
      </c>
      <c r="N171" s="245">
        <f t="shared" si="38"/>
        <v>7</v>
      </c>
      <c r="O171" s="232">
        <f t="shared" si="35"/>
        <v>30</v>
      </c>
    </row>
    <row r="172" spans="2:15" ht="15" customHeight="1">
      <c r="B172" s="683"/>
      <c r="C172" s="39" t="s">
        <v>134</v>
      </c>
      <c r="D172" s="27">
        <v>14</v>
      </c>
      <c r="E172" s="231">
        <v>8</v>
      </c>
      <c r="F172" s="70">
        <f t="shared" si="34"/>
        <v>22</v>
      </c>
      <c r="G172" s="230">
        <v>7</v>
      </c>
      <c r="H172" s="113">
        <v>2</v>
      </c>
      <c r="I172" s="70">
        <f t="shared" si="36"/>
        <v>9</v>
      </c>
      <c r="J172" s="460"/>
      <c r="K172" s="461"/>
      <c r="L172" s="283"/>
      <c r="M172" s="27">
        <f t="shared" si="38"/>
        <v>21</v>
      </c>
      <c r="N172" s="245">
        <f t="shared" si="38"/>
        <v>10</v>
      </c>
      <c r="O172" s="232">
        <f>SUM(M172:N172)</f>
        <v>31</v>
      </c>
    </row>
    <row r="173" spans="2:15" ht="15" customHeight="1">
      <c r="B173" s="682"/>
      <c r="C173" s="39" t="s">
        <v>113</v>
      </c>
      <c r="D173" s="42">
        <v>6</v>
      </c>
      <c r="E173" s="231">
        <v>10</v>
      </c>
      <c r="F173" s="70">
        <f t="shared" si="34"/>
        <v>16</v>
      </c>
      <c r="G173" s="248"/>
      <c r="H173" s="102"/>
      <c r="I173" s="103"/>
      <c r="J173" s="248"/>
      <c r="K173" s="102"/>
      <c r="L173" s="103"/>
      <c r="M173" s="27">
        <f>+D173</f>
        <v>6</v>
      </c>
      <c r="N173" s="245">
        <f>+E173</f>
        <v>10</v>
      </c>
      <c r="O173" s="232">
        <f t="shared" si="35"/>
        <v>16</v>
      </c>
    </row>
    <row r="174" spans="2:15" ht="15" customHeight="1">
      <c r="B174" s="700" t="s">
        <v>114</v>
      </c>
      <c r="C174" s="39" t="s">
        <v>135</v>
      </c>
      <c r="D174" s="248"/>
      <c r="E174" s="111">
        <v>15</v>
      </c>
      <c r="F174" s="70">
        <f t="shared" si="34"/>
        <v>15</v>
      </c>
      <c r="G174" s="248"/>
      <c r="H174" s="102"/>
      <c r="I174" s="103"/>
      <c r="J174" s="248"/>
      <c r="K174" s="102"/>
      <c r="L174" s="103"/>
      <c r="M174" s="27">
        <f>+D174</f>
        <v>0</v>
      </c>
      <c r="N174" s="245">
        <f>+E174</f>
        <v>15</v>
      </c>
      <c r="O174" s="232">
        <f t="shared" si="35"/>
        <v>15</v>
      </c>
    </row>
    <row r="175" spans="2:15" ht="15" customHeight="1" thickBot="1">
      <c r="B175" s="683"/>
      <c r="C175" s="45" t="s">
        <v>123</v>
      </c>
      <c r="D175" s="259">
        <v>10</v>
      </c>
      <c r="E175" s="260">
        <v>25</v>
      </c>
      <c r="F175" s="202">
        <f>SUM(D175:E175)</f>
        <v>35</v>
      </c>
      <c r="G175" s="259">
        <v>3</v>
      </c>
      <c r="H175" s="260">
        <v>1</v>
      </c>
      <c r="I175" s="261">
        <f>SUM(G175:H175)</f>
        <v>4</v>
      </c>
      <c r="J175" s="243"/>
      <c r="K175" s="373"/>
      <c r="L175" s="374"/>
      <c r="M175" s="284">
        <f>+D175+G175</f>
        <v>13</v>
      </c>
      <c r="N175" s="285">
        <f>+E175+H175</f>
        <v>26</v>
      </c>
      <c r="O175" s="286">
        <f>SUM(M175:N175)</f>
        <v>39</v>
      </c>
    </row>
    <row r="176" spans="2:15" ht="15" customHeight="1" thickBot="1">
      <c r="B176" s="720"/>
      <c r="C176" s="262" t="s">
        <v>14</v>
      </c>
      <c r="D176" s="254">
        <f>SUM(D165:D175)</f>
        <v>206</v>
      </c>
      <c r="E176" s="252">
        <f>SUM(E165:E175)</f>
        <v>138</v>
      </c>
      <c r="F176" s="253">
        <f>SUM(D176:E176)</f>
        <v>344</v>
      </c>
      <c r="G176" s="254">
        <f>SUM(G165:G175)</f>
        <v>24</v>
      </c>
      <c r="H176" s="254">
        <f>SUM(H165:H175)</f>
        <v>25</v>
      </c>
      <c r="I176" s="253">
        <f>SUM(G176:H176)</f>
        <v>49</v>
      </c>
      <c r="J176" s="589">
        <f>SUM(J165:J175)</f>
        <v>0</v>
      </c>
      <c r="K176" s="589">
        <f>SUM(K165:K175)</f>
        <v>0</v>
      </c>
      <c r="L176" s="590">
        <f>SUM(J176:K176)</f>
        <v>0</v>
      </c>
      <c r="M176" s="430">
        <f>SUM(M165:M175)</f>
        <v>230</v>
      </c>
      <c r="N176" s="431">
        <f>SUM(N165:N175)</f>
        <v>163</v>
      </c>
      <c r="O176" s="432">
        <f>SUM(M176:N176)</f>
        <v>393</v>
      </c>
    </row>
    <row r="177" spans="2:15" ht="15">
      <c r="B177" s="684"/>
      <c r="C177" s="287" t="s">
        <v>301</v>
      </c>
      <c r="D177" s="64">
        <v>16</v>
      </c>
      <c r="E177" s="580"/>
      <c r="F177" s="61">
        <f aca="true" t="shared" si="39" ref="F177:F186">SUM(D177:E177)</f>
        <v>16</v>
      </c>
      <c r="G177" s="586">
        <v>5</v>
      </c>
      <c r="H177" s="587">
        <v>1</v>
      </c>
      <c r="I177" s="328">
        <f>SUM(G177:H177)</f>
        <v>6</v>
      </c>
      <c r="J177" s="404"/>
      <c r="K177" s="405"/>
      <c r="L177" s="406"/>
      <c r="M177" s="64">
        <f aca="true" t="shared" si="40" ref="M177:N179">+D177+G177</f>
        <v>21</v>
      </c>
      <c r="N177" s="65">
        <f t="shared" si="40"/>
        <v>1</v>
      </c>
      <c r="O177" s="61">
        <f>SUM(M177:N177)</f>
        <v>22</v>
      </c>
    </row>
    <row r="178" spans="2:15" ht="15">
      <c r="B178" s="683"/>
      <c r="C178" s="583" t="s">
        <v>302</v>
      </c>
      <c r="D178" s="179">
        <v>31</v>
      </c>
      <c r="E178" s="291">
        <v>6</v>
      </c>
      <c r="F178" s="178">
        <f t="shared" si="39"/>
        <v>37</v>
      </c>
      <c r="G178" s="579"/>
      <c r="H178" s="580"/>
      <c r="I178" s="275"/>
      <c r="J178" s="579"/>
      <c r="K178" s="580"/>
      <c r="L178" s="275"/>
      <c r="M178" s="179">
        <f t="shared" si="40"/>
        <v>31</v>
      </c>
      <c r="N178" s="291">
        <f t="shared" si="40"/>
        <v>6</v>
      </c>
      <c r="O178" s="178">
        <f>SUM(M178:N178)</f>
        <v>37</v>
      </c>
    </row>
    <row r="179" spans="2:15" ht="12.75" customHeight="1">
      <c r="B179" s="700" t="s">
        <v>136</v>
      </c>
      <c r="C179" s="225" t="s">
        <v>110</v>
      </c>
      <c r="D179" s="73">
        <v>18</v>
      </c>
      <c r="E179" s="74">
        <v>10</v>
      </c>
      <c r="F179" s="70">
        <f t="shared" si="39"/>
        <v>28</v>
      </c>
      <c r="G179" s="579"/>
      <c r="H179" s="580"/>
      <c r="I179" s="275"/>
      <c r="J179" s="248"/>
      <c r="K179" s="440"/>
      <c r="L179" s="103"/>
      <c r="M179" s="73">
        <f t="shared" si="40"/>
        <v>18</v>
      </c>
      <c r="N179" s="74">
        <f t="shared" si="40"/>
        <v>10</v>
      </c>
      <c r="O179" s="70">
        <f aca="true" t="shared" si="41" ref="O179:O185">SUM(M179:N179)</f>
        <v>28</v>
      </c>
    </row>
    <row r="180" spans="2:15" ht="15.75" thickBot="1">
      <c r="B180" s="700" t="s">
        <v>114</v>
      </c>
      <c r="C180" s="290" t="s">
        <v>137</v>
      </c>
      <c r="D180" s="179">
        <v>5</v>
      </c>
      <c r="E180" s="291">
        <v>14</v>
      </c>
      <c r="F180" s="178">
        <f t="shared" si="39"/>
        <v>19</v>
      </c>
      <c r="G180" s="292"/>
      <c r="H180" s="293"/>
      <c r="I180" s="294"/>
      <c r="J180" s="292"/>
      <c r="K180" s="293"/>
      <c r="L180" s="294"/>
      <c r="M180" s="179">
        <f>+D180</f>
        <v>5</v>
      </c>
      <c r="N180" s="291">
        <f>+E180</f>
        <v>14</v>
      </c>
      <c r="O180" s="178">
        <f t="shared" si="41"/>
        <v>19</v>
      </c>
    </row>
    <row r="181" spans="2:15" ht="15" thickBot="1">
      <c r="B181" s="720"/>
      <c r="C181" s="262" t="s">
        <v>14</v>
      </c>
      <c r="D181" s="52">
        <f>SUM(D177:D180)</f>
        <v>70</v>
      </c>
      <c r="E181" s="52">
        <f>SUM(E177:E180)</f>
        <v>30</v>
      </c>
      <c r="F181" s="236">
        <f>SUM(F177:F180)</f>
        <v>100</v>
      </c>
      <c r="G181" s="270">
        <f>SUM(G177:G180)</f>
        <v>5</v>
      </c>
      <c r="H181" s="295">
        <f>SUM(H177:H180)</f>
        <v>1</v>
      </c>
      <c r="I181" s="234">
        <f>SUM(G181:H181)</f>
        <v>6</v>
      </c>
      <c r="J181" s="478"/>
      <c r="K181" s="439"/>
      <c r="L181" s="382"/>
      <c r="M181" s="415">
        <f>SUM(M177:M180)</f>
        <v>75</v>
      </c>
      <c r="N181" s="415">
        <f>SUM(N177:N180)</f>
        <v>31</v>
      </c>
      <c r="O181" s="415">
        <f>SUM(O177:O180)</f>
        <v>106</v>
      </c>
    </row>
    <row r="182" spans="2:15" ht="12.75">
      <c r="B182" s="711"/>
      <c r="C182" s="296" t="s">
        <v>108</v>
      </c>
      <c r="D182" s="297">
        <v>12</v>
      </c>
      <c r="E182" s="298">
        <v>20</v>
      </c>
      <c r="F182" s="299">
        <f t="shared" si="39"/>
        <v>32</v>
      </c>
      <c r="G182" s="300">
        <v>4</v>
      </c>
      <c r="H182" s="301">
        <v>6</v>
      </c>
      <c r="I182" s="302">
        <f>SUM(G182:H182)</f>
        <v>10</v>
      </c>
      <c r="J182" s="486"/>
      <c r="K182" s="487"/>
      <c r="L182" s="488"/>
      <c r="M182" s="303">
        <f>+D182+G182</f>
        <v>16</v>
      </c>
      <c r="N182" s="10">
        <f>+E182+H182</f>
        <v>26</v>
      </c>
      <c r="O182" s="194">
        <f t="shared" si="41"/>
        <v>42</v>
      </c>
    </row>
    <row r="183" spans="2:15" ht="15">
      <c r="B183" s="700" t="s">
        <v>138</v>
      </c>
      <c r="C183" s="304" t="s">
        <v>130</v>
      </c>
      <c r="D183" s="167">
        <v>71</v>
      </c>
      <c r="E183" s="72"/>
      <c r="F183" s="305">
        <f t="shared" si="39"/>
        <v>71</v>
      </c>
      <c r="G183" s="306">
        <v>62</v>
      </c>
      <c r="H183" s="113">
        <v>3</v>
      </c>
      <c r="I183" s="307">
        <f>SUM(G183:H183)</f>
        <v>65</v>
      </c>
      <c r="J183" s="489"/>
      <c r="K183" s="122"/>
      <c r="L183" s="336"/>
      <c r="M183" s="308">
        <f>+D183+G183</f>
        <v>133</v>
      </c>
      <c r="N183" s="34">
        <f>+E183+H183</f>
        <v>3</v>
      </c>
      <c r="O183" s="309">
        <f t="shared" si="41"/>
        <v>136</v>
      </c>
    </row>
    <row r="184" spans="2:15" ht="15">
      <c r="B184" s="700" t="s">
        <v>111</v>
      </c>
      <c r="C184" s="310" t="s">
        <v>303</v>
      </c>
      <c r="D184" s="1148"/>
      <c r="E184" s="312">
        <v>16</v>
      </c>
      <c r="F184" s="313">
        <f t="shared" si="39"/>
        <v>16</v>
      </c>
      <c r="G184" s="1150"/>
      <c r="H184" s="315"/>
      <c r="I184" s="316"/>
      <c r="J184" s="314"/>
      <c r="K184" s="315"/>
      <c r="L184" s="316"/>
      <c r="M184" s="308">
        <f>+D184+G184</f>
        <v>0</v>
      </c>
      <c r="N184" s="317">
        <f>+E184</f>
        <v>16</v>
      </c>
      <c r="O184" s="206">
        <f t="shared" si="41"/>
        <v>16</v>
      </c>
    </row>
    <row r="185" spans="2:15" ht="15">
      <c r="B185" s="700" t="s">
        <v>114</v>
      </c>
      <c r="C185" s="318" t="s">
        <v>110</v>
      </c>
      <c r="D185" s="167">
        <v>16</v>
      </c>
      <c r="E185" s="169">
        <v>5</v>
      </c>
      <c r="F185" s="305">
        <f t="shared" si="39"/>
        <v>21</v>
      </c>
      <c r="G185" s="1148"/>
      <c r="H185" s="319">
        <v>1</v>
      </c>
      <c r="I185" s="307">
        <f aca="true" t="shared" si="42" ref="I185:I194">SUM(G185:H185)</f>
        <v>1</v>
      </c>
      <c r="J185" s="490"/>
      <c r="K185" s="122"/>
      <c r="L185" s="336"/>
      <c r="M185" s="320">
        <f>+D185+G185</f>
        <v>16</v>
      </c>
      <c r="N185" s="25">
        <f>+E185+H185</f>
        <v>6</v>
      </c>
      <c r="O185" s="309">
        <f t="shared" si="41"/>
        <v>22</v>
      </c>
    </row>
    <row r="186" spans="2:15" ht="15.75" thickBot="1">
      <c r="B186" s="700"/>
      <c r="C186" s="438" t="s">
        <v>251</v>
      </c>
      <c r="D186" s="311">
        <v>2</v>
      </c>
      <c r="E186" s="312">
        <v>35</v>
      </c>
      <c r="F186" s="313">
        <f t="shared" si="39"/>
        <v>37</v>
      </c>
      <c r="G186" s="383">
        <v>5</v>
      </c>
      <c r="H186" s="384">
        <v>25</v>
      </c>
      <c r="I186" s="385">
        <f t="shared" si="42"/>
        <v>30</v>
      </c>
      <c r="J186" s="314"/>
      <c r="K186" s="315"/>
      <c r="L186" s="491"/>
      <c r="M186" s="386">
        <f>+D186+G186</f>
        <v>7</v>
      </c>
      <c r="N186" s="46">
        <f>+E186+H186</f>
        <v>60</v>
      </c>
      <c r="O186" s="206">
        <f aca="true" t="shared" si="43" ref="O186:O194">SUM(M186:N186)</f>
        <v>67</v>
      </c>
    </row>
    <row r="187" spans="2:15" ht="15" thickBot="1">
      <c r="B187" s="716"/>
      <c r="C187" s="262" t="s">
        <v>107</v>
      </c>
      <c r="D187" s="321">
        <f>SUM(D182:D186)</f>
        <v>101</v>
      </c>
      <c r="E187" s="322">
        <f>SUM(E182:E186)</f>
        <v>76</v>
      </c>
      <c r="F187" s="323">
        <f aca="true" t="shared" si="44" ref="F187:F194">SUM(D187:E187)</f>
        <v>177</v>
      </c>
      <c r="G187" s="324">
        <f>SUM(G182:G186)</f>
        <v>71</v>
      </c>
      <c r="H187" s="325">
        <f>SUM(H182:H186)</f>
        <v>35</v>
      </c>
      <c r="I187" s="326">
        <f t="shared" si="42"/>
        <v>106</v>
      </c>
      <c r="J187" s="492"/>
      <c r="K187" s="493"/>
      <c r="L187" s="494"/>
      <c r="M187" s="433">
        <f>SUM(M182:M186)</f>
        <v>172</v>
      </c>
      <c r="N187" s="417">
        <f>SUM(N182:N186)</f>
        <v>111</v>
      </c>
      <c r="O187" s="421">
        <f t="shared" si="43"/>
        <v>283</v>
      </c>
    </row>
    <row r="188" spans="2:15" ht="15" customHeight="1">
      <c r="B188" s="706"/>
      <c r="C188" s="642" t="s">
        <v>225</v>
      </c>
      <c r="D188" s="586">
        <v>1</v>
      </c>
      <c r="E188" s="327">
        <v>23</v>
      </c>
      <c r="F188" s="328">
        <f>SUM(D188:E188)</f>
        <v>24</v>
      </c>
      <c r="G188" s="329"/>
      <c r="H188" s="327">
        <v>30</v>
      </c>
      <c r="I188" s="302">
        <f t="shared" si="42"/>
        <v>30</v>
      </c>
      <c r="J188" s="329"/>
      <c r="K188" s="495"/>
      <c r="L188" s="488"/>
      <c r="M188" s="133">
        <f aca="true" t="shared" si="45" ref="M188:M193">+D188+G188</f>
        <v>1</v>
      </c>
      <c r="N188" s="129">
        <f aca="true" t="shared" si="46" ref="N188:N193">+E188+H188</f>
        <v>53</v>
      </c>
      <c r="O188" s="90">
        <f t="shared" si="43"/>
        <v>54</v>
      </c>
    </row>
    <row r="189" spans="2:15" ht="15">
      <c r="B189" s="721" t="s">
        <v>139</v>
      </c>
      <c r="C189" s="635" t="s">
        <v>224</v>
      </c>
      <c r="D189" s="334"/>
      <c r="E189" s="330">
        <v>22</v>
      </c>
      <c r="F189" s="273">
        <f t="shared" si="44"/>
        <v>22</v>
      </c>
      <c r="G189" s="637"/>
      <c r="H189" s="330">
        <v>15</v>
      </c>
      <c r="I189" s="307">
        <f t="shared" si="42"/>
        <v>15</v>
      </c>
      <c r="J189" s="334"/>
      <c r="K189" s="335"/>
      <c r="L189" s="336"/>
      <c r="M189" s="584">
        <f t="shared" si="45"/>
        <v>0</v>
      </c>
      <c r="N189" s="332">
        <f t="shared" si="46"/>
        <v>37</v>
      </c>
      <c r="O189" s="101">
        <f t="shared" si="43"/>
        <v>37</v>
      </c>
    </row>
    <row r="190" spans="2:15" ht="15">
      <c r="B190" s="700" t="s">
        <v>111</v>
      </c>
      <c r="C190" s="635" t="s">
        <v>223</v>
      </c>
      <c r="D190" s="637"/>
      <c r="E190" s="330">
        <v>29</v>
      </c>
      <c r="F190" s="273">
        <f t="shared" si="44"/>
        <v>29</v>
      </c>
      <c r="G190" s="1149">
        <v>1</v>
      </c>
      <c r="H190" s="330">
        <v>16</v>
      </c>
      <c r="I190" s="307">
        <f t="shared" si="42"/>
        <v>17</v>
      </c>
      <c r="J190" s="334"/>
      <c r="K190" s="335"/>
      <c r="L190" s="336"/>
      <c r="M190" s="584">
        <f t="shared" si="45"/>
        <v>1</v>
      </c>
      <c r="N190" s="332">
        <f t="shared" si="46"/>
        <v>45</v>
      </c>
      <c r="O190" s="101">
        <f t="shared" si="43"/>
        <v>46</v>
      </c>
    </row>
    <row r="191" spans="2:15" ht="15">
      <c r="B191" s="700"/>
      <c r="C191" s="635" t="s">
        <v>302</v>
      </c>
      <c r="D191" s="585">
        <v>8</v>
      </c>
      <c r="E191" s="330">
        <v>2</v>
      </c>
      <c r="F191" s="273">
        <f t="shared" si="44"/>
        <v>10</v>
      </c>
      <c r="G191" s="585">
        <v>5</v>
      </c>
      <c r="H191" s="330">
        <v>4</v>
      </c>
      <c r="I191" s="307">
        <f t="shared" si="42"/>
        <v>9</v>
      </c>
      <c r="J191" s="334"/>
      <c r="K191" s="335"/>
      <c r="L191" s="336"/>
      <c r="M191" s="584">
        <f t="shared" si="45"/>
        <v>13</v>
      </c>
      <c r="N191" s="332">
        <f t="shared" si="46"/>
        <v>6</v>
      </c>
      <c r="O191" s="101">
        <f t="shared" si="43"/>
        <v>19</v>
      </c>
    </row>
    <row r="192" spans="2:15" ht="15" customHeight="1">
      <c r="B192" s="700" t="s">
        <v>114</v>
      </c>
      <c r="C192" s="643" t="s">
        <v>226</v>
      </c>
      <c r="D192" s="331">
        <v>24</v>
      </c>
      <c r="E192" s="330">
        <v>9</v>
      </c>
      <c r="F192" s="273">
        <f t="shared" si="44"/>
        <v>33</v>
      </c>
      <c r="G192" s="331">
        <v>15</v>
      </c>
      <c r="H192" s="330">
        <v>3</v>
      </c>
      <c r="I192" s="307">
        <f t="shared" si="42"/>
        <v>18</v>
      </c>
      <c r="J192" s="334"/>
      <c r="K192" s="335"/>
      <c r="L192" s="336"/>
      <c r="M192" s="584">
        <f t="shared" si="45"/>
        <v>39</v>
      </c>
      <c r="N192" s="332">
        <f t="shared" si="46"/>
        <v>12</v>
      </c>
      <c r="O192" s="101">
        <f t="shared" si="43"/>
        <v>51</v>
      </c>
    </row>
    <row r="193" spans="2:15" ht="15" customHeight="1" thickBot="1">
      <c r="B193" s="682"/>
      <c r="C193" s="644" t="s">
        <v>227</v>
      </c>
      <c r="D193" s="1149">
        <v>1</v>
      </c>
      <c r="E193" s="337">
        <v>28</v>
      </c>
      <c r="F193" s="388">
        <f t="shared" si="44"/>
        <v>29</v>
      </c>
      <c r="G193" s="496"/>
      <c r="H193" s="337">
        <v>18</v>
      </c>
      <c r="I193" s="307">
        <f t="shared" si="42"/>
        <v>18</v>
      </c>
      <c r="J193" s="496"/>
      <c r="K193" s="497"/>
      <c r="L193" s="498"/>
      <c r="M193" s="638">
        <f t="shared" si="45"/>
        <v>1</v>
      </c>
      <c r="N193" s="338">
        <f t="shared" si="46"/>
        <v>46</v>
      </c>
      <c r="O193" s="116">
        <f t="shared" si="43"/>
        <v>47</v>
      </c>
    </row>
    <row r="194" spans="2:15" ht="15" customHeight="1" thickBot="1">
      <c r="B194" s="722"/>
      <c r="C194" s="233" t="s">
        <v>107</v>
      </c>
      <c r="D194" s="339">
        <f>SUM(D188:D193)</f>
        <v>34</v>
      </c>
      <c r="E194" s="340">
        <f>SUM(E188:E193)</f>
        <v>113</v>
      </c>
      <c r="F194" s="341">
        <f t="shared" si="44"/>
        <v>147</v>
      </c>
      <c r="G194" s="342">
        <f>SUM(G188:G193)</f>
        <v>21</v>
      </c>
      <c r="H194" s="340">
        <f>SUM(H188:H193)</f>
        <v>86</v>
      </c>
      <c r="I194" s="343">
        <f t="shared" si="42"/>
        <v>107</v>
      </c>
      <c r="J194" s="499"/>
      <c r="K194" s="500"/>
      <c r="L194" s="501"/>
      <c r="M194" s="434">
        <f>SUM(M188:M193)</f>
        <v>55</v>
      </c>
      <c r="N194" s="435">
        <f>SUM(N188:N193)</f>
        <v>199</v>
      </c>
      <c r="O194" s="420">
        <f t="shared" si="43"/>
        <v>254</v>
      </c>
    </row>
    <row r="195" spans="2:15" ht="15" customHeight="1" thickBot="1" thickTop="1">
      <c r="B195" s="1160" t="s">
        <v>140</v>
      </c>
      <c r="C195" s="1161"/>
      <c r="D195" s="599">
        <f aca="true" t="shared" si="47" ref="D195:I195">+D123+D128+D134+D141+D148+D153+D164+D176+D181+D187+D194</f>
        <v>1114</v>
      </c>
      <c r="E195" s="600">
        <f t="shared" si="47"/>
        <v>897</v>
      </c>
      <c r="F195" s="601">
        <f t="shared" si="47"/>
        <v>2011</v>
      </c>
      <c r="G195" s="599">
        <f t="shared" si="47"/>
        <v>499</v>
      </c>
      <c r="H195" s="602">
        <f t="shared" si="47"/>
        <v>564</v>
      </c>
      <c r="I195" s="601">
        <f t="shared" si="47"/>
        <v>1063</v>
      </c>
      <c r="J195" s="603"/>
      <c r="K195" s="604"/>
      <c r="L195" s="605"/>
      <c r="M195" s="599">
        <f>+M123+M128+M134+M141+M148+M153+M164+M176+M181+M187+M194</f>
        <v>1613</v>
      </c>
      <c r="N195" s="602">
        <f>+N123+N128+N134+N141+N148+N153+N164+N176+N181+N187+N194</f>
        <v>1461</v>
      </c>
      <c r="O195" s="602">
        <f>+O123+O128+O134+O141+O148+O153+O164+O176+O181+O187+O194</f>
        <v>3074</v>
      </c>
    </row>
    <row r="196" spans="2:15" ht="15" customHeight="1" thickBot="1" thickTop="1">
      <c r="B196" s="1162" t="s">
        <v>252</v>
      </c>
      <c r="C196" s="1163"/>
      <c r="D196" s="591">
        <f aca="true" t="shared" si="48" ref="D196:I196">+D195+D114</f>
        <v>3486</v>
      </c>
      <c r="E196" s="592">
        <f t="shared" si="48"/>
        <v>2448</v>
      </c>
      <c r="F196" s="593">
        <f t="shared" si="48"/>
        <v>5934</v>
      </c>
      <c r="G196" s="594">
        <f t="shared" si="48"/>
        <v>1080</v>
      </c>
      <c r="H196" s="595">
        <f t="shared" si="48"/>
        <v>1124</v>
      </c>
      <c r="I196" s="592">
        <f t="shared" si="48"/>
        <v>2204</v>
      </c>
      <c r="J196" s="596"/>
      <c r="K196" s="597"/>
      <c r="L196" s="598"/>
      <c r="M196" s="594">
        <f>+M195+M114</f>
        <v>4566</v>
      </c>
      <c r="N196" s="595">
        <f>+N195+N114</f>
        <v>3572</v>
      </c>
      <c r="O196" s="595">
        <f>+O195+O114</f>
        <v>8138</v>
      </c>
    </row>
    <row r="197" ht="16.5" customHeight="1" thickTop="1">
      <c r="P197" s="436"/>
    </row>
    <row r="198" ht="16.5" customHeight="1"/>
    <row r="199" spans="2:15" ht="15" customHeight="1">
      <c r="B199" s="1159" t="s">
        <v>10</v>
      </c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1159"/>
      <c r="M199" s="1159"/>
      <c r="N199" s="1159"/>
      <c r="O199" s="1159"/>
    </row>
    <row r="200" spans="2:15" ht="15" customHeight="1">
      <c r="B200" s="1159" t="s">
        <v>0</v>
      </c>
      <c r="C200" s="1159"/>
      <c r="D200" s="1159"/>
      <c r="E200" s="1159"/>
      <c r="F200" s="1159"/>
      <c r="G200" s="1159"/>
      <c r="H200" s="1159"/>
      <c r="I200" s="1159"/>
      <c r="J200" s="1159"/>
      <c r="K200" s="1159"/>
      <c r="L200" s="1159"/>
      <c r="M200" s="1159"/>
      <c r="N200" s="1159"/>
      <c r="O200" s="1159"/>
    </row>
    <row r="201" spans="2:15" ht="15" customHeight="1">
      <c r="B201" s="1174" t="s">
        <v>347</v>
      </c>
      <c r="C201" s="1174"/>
      <c r="D201" s="1174"/>
      <c r="E201" s="1174"/>
      <c r="F201" s="1174"/>
      <c r="G201" s="1174"/>
      <c r="H201" s="1174"/>
      <c r="I201" s="1174"/>
      <c r="J201" s="1174"/>
      <c r="K201" s="1174"/>
      <c r="L201" s="1174"/>
      <c r="M201" s="1174"/>
      <c r="N201" s="1174"/>
      <c r="O201" s="1174"/>
    </row>
    <row r="202" spans="2:15" ht="15" customHeight="1" thickBot="1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2:16" ht="15" customHeight="1" thickBot="1">
      <c r="B203" s="1175" t="s">
        <v>33</v>
      </c>
      <c r="C203" s="1175" t="s">
        <v>1</v>
      </c>
      <c r="D203" s="1177" t="s">
        <v>2</v>
      </c>
      <c r="E203" s="1178"/>
      <c r="F203" s="1179"/>
      <c r="G203" s="1177" t="s">
        <v>3</v>
      </c>
      <c r="H203" s="1178"/>
      <c r="I203" s="1178"/>
      <c r="J203" s="1171" t="s">
        <v>276</v>
      </c>
      <c r="K203" s="1172"/>
      <c r="L203" s="1173"/>
      <c r="M203" s="1180" t="s">
        <v>4</v>
      </c>
      <c r="N203" s="1181"/>
      <c r="O203" s="1182"/>
      <c r="P203" s="2"/>
    </row>
    <row r="204" spans="2:16" ht="15" customHeight="1" thickBot="1">
      <c r="B204" s="1176"/>
      <c r="C204" s="1176"/>
      <c r="D204" s="11" t="s">
        <v>5</v>
      </c>
      <c r="E204" s="12" t="s">
        <v>6</v>
      </c>
      <c r="F204" s="6" t="s">
        <v>7</v>
      </c>
      <c r="G204" s="11" t="s">
        <v>5</v>
      </c>
      <c r="H204" s="12" t="s">
        <v>6</v>
      </c>
      <c r="I204" s="6" t="s">
        <v>7</v>
      </c>
      <c r="J204" s="441" t="s">
        <v>5</v>
      </c>
      <c r="K204" s="443" t="s">
        <v>6</v>
      </c>
      <c r="L204" s="616" t="s">
        <v>7</v>
      </c>
      <c r="M204" s="408" t="s">
        <v>5</v>
      </c>
      <c r="N204" s="407" t="s">
        <v>6</v>
      </c>
      <c r="O204" s="409" t="s">
        <v>7</v>
      </c>
      <c r="P204" s="2"/>
    </row>
    <row r="205" spans="2:15" ht="15" customHeight="1" thickBot="1">
      <c r="B205" s="532" t="s">
        <v>335</v>
      </c>
      <c r="C205" s="508"/>
      <c r="D205" s="505"/>
      <c r="E205" s="506"/>
      <c r="F205" s="507"/>
      <c r="G205" s="502"/>
      <c r="H205" s="503"/>
      <c r="I205" s="504"/>
      <c r="J205" s="654">
        <v>144</v>
      </c>
      <c r="K205" s="655">
        <v>64</v>
      </c>
      <c r="L205" s="653">
        <f aca="true" t="shared" si="49" ref="L205:L212">SUM(J205:K205)</f>
        <v>208</v>
      </c>
      <c r="M205" s="518">
        <f aca="true" t="shared" si="50" ref="M205:N212">+J205</f>
        <v>144</v>
      </c>
      <c r="N205" s="519">
        <f t="shared" si="50"/>
        <v>64</v>
      </c>
      <c r="O205" s="520">
        <f aca="true" t="shared" si="51" ref="O205:O212">SUM(M205:N205)</f>
        <v>208</v>
      </c>
    </row>
    <row r="206" spans="2:15" ht="15" customHeight="1">
      <c r="B206" s="1189" t="s">
        <v>336</v>
      </c>
      <c r="C206" s="642" t="s">
        <v>305</v>
      </c>
      <c r="D206" s="669"/>
      <c r="E206" s="670"/>
      <c r="F206" s="459"/>
      <c r="G206" s="476"/>
      <c r="H206" s="376"/>
      <c r="I206" s="671"/>
      <c r="J206" s="657">
        <v>2</v>
      </c>
      <c r="K206" s="672">
        <v>3</v>
      </c>
      <c r="L206" s="269">
        <f t="shared" si="49"/>
        <v>5</v>
      </c>
      <c r="M206" s="584">
        <f t="shared" si="50"/>
        <v>2</v>
      </c>
      <c r="N206" s="685">
        <f t="shared" si="50"/>
        <v>3</v>
      </c>
      <c r="O206" s="97">
        <f t="shared" si="51"/>
        <v>5</v>
      </c>
    </row>
    <row r="207" spans="2:15" ht="15" customHeight="1" thickBot="1">
      <c r="B207" s="1190"/>
      <c r="C207" s="644" t="s">
        <v>277</v>
      </c>
      <c r="D207" s="663"/>
      <c r="E207" s="664"/>
      <c r="F207" s="665"/>
      <c r="G207" s="645"/>
      <c r="H207" s="666"/>
      <c r="I207" s="561"/>
      <c r="J207" s="667">
        <v>30</v>
      </c>
      <c r="K207" s="668">
        <v>61</v>
      </c>
      <c r="L207" s="222">
        <f t="shared" si="49"/>
        <v>91</v>
      </c>
      <c r="M207" s="584">
        <f t="shared" si="50"/>
        <v>30</v>
      </c>
      <c r="N207" s="685">
        <f t="shared" si="50"/>
        <v>61</v>
      </c>
      <c r="O207" s="97">
        <f t="shared" si="51"/>
        <v>91</v>
      </c>
    </row>
    <row r="208" spans="2:15" ht="15" customHeight="1" thickBot="1">
      <c r="B208" s="1191"/>
      <c r="C208" s="250" t="s">
        <v>99</v>
      </c>
      <c r="D208" s="513"/>
      <c r="E208" s="514"/>
      <c r="F208" s="515"/>
      <c r="G208" s="516"/>
      <c r="H208" s="514"/>
      <c r="I208" s="515"/>
      <c r="J208" s="656">
        <f>SUM(J206:J207)</f>
        <v>32</v>
      </c>
      <c r="K208" s="656">
        <f>SUM(K206:K207)</f>
        <v>64</v>
      </c>
      <c r="L208" s="652">
        <f t="shared" si="49"/>
        <v>96</v>
      </c>
      <c r="M208" s="521">
        <f t="shared" si="50"/>
        <v>32</v>
      </c>
      <c r="N208" s="522">
        <f t="shared" si="50"/>
        <v>64</v>
      </c>
      <c r="O208" s="510">
        <f t="shared" si="51"/>
        <v>96</v>
      </c>
    </row>
    <row r="209" spans="2:15" ht="15" customHeight="1">
      <c r="B209" s="398"/>
      <c r="C209" s="642" t="s">
        <v>108</v>
      </c>
      <c r="D209" s="375"/>
      <c r="E209" s="477"/>
      <c r="F209" s="406"/>
      <c r="G209" s="476"/>
      <c r="H209" s="477"/>
      <c r="I209" s="406"/>
      <c r="J209" s="657">
        <v>8</v>
      </c>
      <c r="K209" s="658">
        <v>46</v>
      </c>
      <c r="L209" s="269">
        <f t="shared" si="49"/>
        <v>54</v>
      </c>
      <c r="M209" s="584">
        <f t="shared" si="50"/>
        <v>8</v>
      </c>
      <c r="N209" s="685">
        <f t="shared" si="50"/>
        <v>46</v>
      </c>
      <c r="O209" s="97">
        <f t="shared" si="51"/>
        <v>54</v>
      </c>
    </row>
    <row r="210" spans="2:15" ht="15" customHeight="1">
      <c r="B210" s="517" t="s">
        <v>281</v>
      </c>
      <c r="C210" s="643" t="s">
        <v>130</v>
      </c>
      <c r="D210" s="40"/>
      <c r="E210" s="102"/>
      <c r="F210" s="103"/>
      <c r="G210" s="248"/>
      <c r="H210" s="102"/>
      <c r="I210" s="103"/>
      <c r="J210" s="659">
        <v>60</v>
      </c>
      <c r="K210" s="660">
        <v>1</v>
      </c>
      <c r="L210" s="112">
        <f t="shared" si="49"/>
        <v>61</v>
      </c>
      <c r="M210" s="584">
        <f t="shared" si="50"/>
        <v>60</v>
      </c>
      <c r="N210" s="685">
        <f t="shared" si="50"/>
        <v>1</v>
      </c>
      <c r="O210" s="97">
        <f t="shared" si="51"/>
        <v>61</v>
      </c>
    </row>
    <row r="211" spans="2:15" ht="15" customHeight="1" thickBot="1">
      <c r="B211" s="531" t="s">
        <v>337</v>
      </c>
      <c r="C211" s="646" t="s">
        <v>279</v>
      </c>
      <c r="D211" s="400"/>
      <c r="E211" s="373"/>
      <c r="F211" s="374"/>
      <c r="G211" s="243"/>
      <c r="H211" s="373"/>
      <c r="I211" s="374"/>
      <c r="J211" s="661">
        <v>12</v>
      </c>
      <c r="K211" s="662">
        <v>6</v>
      </c>
      <c r="L211" s="119">
        <f t="shared" si="49"/>
        <v>18</v>
      </c>
      <c r="M211" s="584">
        <f t="shared" si="50"/>
        <v>12</v>
      </c>
      <c r="N211" s="685">
        <f t="shared" si="50"/>
        <v>6</v>
      </c>
      <c r="O211" s="97">
        <f t="shared" si="51"/>
        <v>18</v>
      </c>
    </row>
    <row r="212" spans="2:15" ht="15" customHeight="1" thickBot="1">
      <c r="B212" s="641"/>
      <c r="C212" s="649" t="s">
        <v>99</v>
      </c>
      <c r="D212" s="502"/>
      <c r="E212" s="650"/>
      <c r="F212" s="651"/>
      <c r="G212" s="588"/>
      <c r="H212" s="650"/>
      <c r="I212" s="651"/>
      <c r="J212" s="656">
        <f>SUM(J209:J211)</f>
        <v>80</v>
      </c>
      <c r="K212" s="656">
        <f>SUM(K209:K211)</f>
        <v>53</v>
      </c>
      <c r="L212" s="652">
        <f t="shared" si="49"/>
        <v>133</v>
      </c>
      <c r="M212" s="647">
        <f t="shared" si="50"/>
        <v>80</v>
      </c>
      <c r="N212" s="648">
        <f t="shared" si="50"/>
        <v>53</v>
      </c>
      <c r="O212" s="686">
        <f t="shared" si="51"/>
        <v>133</v>
      </c>
    </row>
    <row r="213" spans="2:15" ht="15" customHeight="1" thickBot="1">
      <c r="B213" s="511"/>
      <c r="C213" s="512" t="s">
        <v>278</v>
      </c>
      <c r="D213" s="473"/>
      <c r="E213" s="509"/>
      <c r="F213" s="475"/>
      <c r="G213" s="473"/>
      <c r="H213" s="474"/>
      <c r="I213" s="475"/>
      <c r="J213" s="523">
        <f>+J205+J208+J212</f>
        <v>256</v>
      </c>
      <c r="K213" s="523">
        <f>+K205+K208+K212</f>
        <v>181</v>
      </c>
      <c r="L213" s="524">
        <f>SUM(J213,K213)</f>
        <v>437</v>
      </c>
      <c r="M213" s="523">
        <f>+J213</f>
        <v>256</v>
      </c>
      <c r="N213" s="523">
        <f>+K213</f>
        <v>181</v>
      </c>
      <c r="O213" s="524">
        <f>+L213</f>
        <v>437</v>
      </c>
    </row>
    <row r="214" spans="2:15" ht="15" customHeight="1" thickBot="1">
      <c r="B214" s="1183" t="s">
        <v>4</v>
      </c>
      <c r="C214" s="1184"/>
      <c r="D214" s="533">
        <f aca="true" t="shared" si="52" ref="D214:O214">+D196+D213</f>
        <v>3486</v>
      </c>
      <c r="E214" s="614">
        <f t="shared" si="52"/>
        <v>2448</v>
      </c>
      <c r="F214" s="615">
        <f t="shared" si="52"/>
        <v>5934</v>
      </c>
      <c r="G214" s="533">
        <f t="shared" si="52"/>
        <v>1080</v>
      </c>
      <c r="H214" s="614">
        <f t="shared" si="52"/>
        <v>1124</v>
      </c>
      <c r="I214" s="615">
        <f t="shared" si="52"/>
        <v>2204</v>
      </c>
      <c r="J214" s="533">
        <f t="shared" si="52"/>
        <v>256</v>
      </c>
      <c r="K214" s="614">
        <f t="shared" si="52"/>
        <v>181</v>
      </c>
      <c r="L214" s="615">
        <f t="shared" si="52"/>
        <v>437</v>
      </c>
      <c r="M214" s="533">
        <f t="shared" si="52"/>
        <v>4822</v>
      </c>
      <c r="N214" s="614">
        <f t="shared" si="52"/>
        <v>3753</v>
      </c>
      <c r="O214" s="615">
        <f t="shared" si="52"/>
        <v>8575</v>
      </c>
    </row>
    <row r="215" spans="2:3" ht="15" customHeight="1">
      <c r="B215" t="s">
        <v>343</v>
      </c>
      <c r="C215" t="s">
        <v>351</v>
      </c>
    </row>
    <row r="216" spans="2:15" ht="15" customHeight="1">
      <c r="B216" s="1151"/>
      <c r="C216" s="1151"/>
      <c r="D216" s="1151"/>
      <c r="E216" s="1151"/>
      <c r="F216" s="1151"/>
      <c r="G216" s="1151"/>
      <c r="H216" s="1151"/>
      <c r="I216" s="1151"/>
      <c r="J216" s="1151"/>
      <c r="K216" s="1151"/>
      <c r="L216" s="1151"/>
      <c r="M216" s="1151"/>
      <c r="N216" s="1151"/>
      <c r="O216" s="1151"/>
    </row>
    <row r="217" spans="2:3" ht="15" customHeight="1">
      <c r="B217" s="624"/>
      <c r="C217" s="625"/>
    </row>
    <row r="218" spans="2:16" s="436" customFormat="1" ht="27" customHeight="1">
      <c r="B218"/>
      <c r="C218" s="625"/>
      <c r="D218" s="625"/>
      <c r="E218" s="625"/>
      <c r="F218" s="625"/>
      <c r="G218" s="625"/>
      <c r="H218" s="625"/>
      <c r="I218" s="625"/>
      <c r="J218" s="625"/>
      <c r="K218" s="625"/>
      <c r="L218" s="625"/>
      <c r="M218" s="625"/>
      <c r="N218" s="625"/>
      <c r="O218" s="625"/>
      <c r="P218"/>
    </row>
    <row r="219" spans="13:15" ht="36" customHeight="1">
      <c r="M219" s="366"/>
      <c r="N219" s="366"/>
      <c r="O219" s="366"/>
    </row>
    <row r="220" ht="22.5" customHeight="1"/>
  </sheetData>
  <sheetProtection/>
  <mergeCells count="48">
    <mergeCell ref="B2:O2"/>
    <mergeCell ref="D6:F6"/>
    <mergeCell ref="B3:O3"/>
    <mergeCell ref="B4:O4"/>
    <mergeCell ref="M6:O6"/>
    <mergeCell ref="G6:I6"/>
    <mergeCell ref="B6:B7"/>
    <mergeCell ref="C6:C7"/>
    <mergeCell ref="J6:L6"/>
    <mergeCell ref="G77:I77"/>
    <mergeCell ref="M77:O77"/>
    <mergeCell ref="J77:L77"/>
    <mergeCell ref="B206:B208"/>
    <mergeCell ref="B73:O73"/>
    <mergeCell ref="B114:C114"/>
    <mergeCell ref="B117:O117"/>
    <mergeCell ref="B113:C113"/>
    <mergeCell ref="B74:O74"/>
    <mergeCell ref="B75:O75"/>
    <mergeCell ref="B77:B78"/>
    <mergeCell ref="C77:C78"/>
    <mergeCell ref="D77:F77"/>
    <mergeCell ref="B214:C214"/>
    <mergeCell ref="B118:O118"/>
    <mergeCell ref="B119:O119"/>
    <mergeCell ref="B121:B122"/>
    <mergeCell ref="C121:C122"/>
    <mergeCell ref="D121:F121"/>
    <mergeCell ref="G121:I121"/>
    <mergeCell ref="M121:O121"/>
    <mergeCell ref="J121:L121"/>
    <mergeCell ref="B201:O201"/>
    <mergeCell ref="B203:B204"/>
    <mergeCell ref="C203:C204"/>
    <mergeCell ref="D203:F203"/>
    <mergeCell ref="G203:I203"/>
    <mergeCell ref="J203:L203"/>
    <mergeCell ref="M203:O203"/>
    <mergeCell ref="B45:B46"/>
    <mergeCell ref="B100:B103"/>
    <mergeCell ref="B82:B83"/>
    <mergeCell ref="B104:B105"/>
    <mergeCell ref="B199:O199"/>
    <mergeCell ref="B200:O200"/>
    <mergeCell ref="B195:C195"/>
    <mergeCell ref="B196:C196"/>
    <mergeCell ref="B111:C111"/>
    <mergeCell ref="B112:C112"/>
  </mergeCells>
  <printOptions/>
  <pageMargins left="0" right="0" top="0" bottom="0" header="0.5118110236220472" footer="0.5118110236220472"/>
  <pageSetup horizontalDpi="600" verticalDpi="600" orientation="portrait" paperSize="9" scale="63" r:id="rId1"/>
  <rowBreaks count="3" manualBreakCount="3">
    <brk id="70" min="2" max="14" man="1"/>
    <brk id="115" min="2" max="14" man="1"/>
    <brk id="181" min="2" max="14" man="1"/>
  </rowBreaks>
  <ignoredErrors>
    <ignoredError sqref="M158:N162 M169:O169 I187 M89:N89 M54:N54 M194:N194 F152:F153 F137 F187 O195 I137 M128:N128 M61:O68 G181:H181 F194 F182:F185 N187 M148:N148 M139:O139 F147 I144 I147 M147:O147 M153:O153 M84:N84 M85:M86 F139 F54:I54 M137:N137 M142:O142 F141:F142 G153:H153 O59 M81:N81 I181:I185 M141:N141 N12 I141:I142 I152:I153 I139 F148:I148 I194 N189 O135 F135 I149:I150 M149:O150 F149:F150 M152:N152 M157:N157 M144:O144 F144 M146:O146 F146" formula="1"/>
    <ignoredError sqref="O134 M88:N88 I128 M99:N99 I30 M131:N131 O105 F88:I88 F30 I134 M104:O104" formula="1" formulaRange="1"/>
    <ignoredError sqref="M100:N100 M70:O70 D51:E51 O99:O102 D128:E128 M132:N133 D88:E88 D70:I70 F99:I102 D99:E99 G105:I105 M129:O129 F104 I131:I132 M102:N102 M101 O131:O133 F131:F133 I129 F129 G103:I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E18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C182" sqref="AC182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57.25390625" style="0" customWidth="1"/>
    <col min="4" max="4" width="7.00390625" style="0" bestFit="1" customWidth="1"/>
    <col min="5" max="5" width="7.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1" width="6.75390625" style="0" customWidth="1"/>
    <col min="12" max="12" width="7.625" style="0" customWidth="1"/>
    <col min="13" max="13" width="6.00390625" style="0" customWidth="1"/>
    <col min="14" max="14" width="6.25390625" style="0" bestFit="1" customWidth="1"/>
    <col min="15" max="15" width="6.00390625" style="0" customWidth="1"/>
    <col min="16" max="17" width="7.75390625" style="0" bestFit="1" customWidth="1"/>
    <col min="18" max="18" width="8.00390625" style="0" bestFit="1" customWidth="1"/>
    <col min="19" max="19" width="6.125" style="0" customWidth="1"/>
    <col min="20" max="21" width="6.625" style="0" bestFit="1" customWidth="1"/>
    <col min="22" max="24" width="6.75390625" style="0" customWidth="1"/>
  </cols>
  <sheetData>
    <row r="1" spans="2:24" ht="24.75" customHeight="1">
      <c r="B1" s="1215" t="s">
        <v>10</v>
      </c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1215"/>
      <c r="T1" s="1215"/>
      <c r="U1" s="1215"/>
      <c r="V1" s="1215"/>
      <c r="W1" s="1215"/>
      <c r="X1" s="1215"/>
    </row>
    <row r="2" spans="2:24" ht="24.75" customHeight="1">
      <c r="B2" s="1216" t="s">
        <v>0</v>
      </c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1216"/>
      <c r="T2" s="1216"/>
      <c r="U2" s="1216"/>
      <c r="V2" s="1216"/>
      <c r="W2" s="1216"/>
      <c r="X2" s="1216"/>
    </row>
    <row r="3" spans="2:24" ht="24.75" customHeight="1" thickBot="1">
      <c r="B3" s="1215" t="s">
        <v>346</v>
      </c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1215"/>
      <c r="T3" s="1215"/>
      <c r="U3" s="1215"/>
      <c r="V3" s="1215"/>
      <c r="W3" s="1215"/>
      <c r="X3" s="1215"/>
    </row>
    <row r="4" spans="2:24" ht="24.75" customHeight="1" thickBot="1">
      <c r="B4" s="971" t="s">
        <v>16</v>
      </c>
      <c r="C4" s="972"/>
      <c r="D4" s="1199" t="s">
        <v>18</v>
      </c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1"/>
      <c r="S4" s="1203" t="s">
        <v>19</v>
      </c>
      <c r="T4" s="1203"/>
      <c r="U4" s="1204"/>
      <c r="V4" s="1208" t="s">
        <v>22</v>
      </c>
      <c r="W4" s="1209"/>
      <c r="X4" s="1210"/>
    </row>
    <row r="5" spans="2:24" ht="24.75" customHeight="1" thickBot="1">
      <c r="B5" s="973" t="s">
        <v>17</v>
      </c>
      <c r="C5" s="974"/>
      <c r="D5" s="1212" t="s">
        <v>27</v>
      </c>
      <c r="E5" s="1213"/>
      <c r="F5" s="1214"/>
      <c r="G5" s="1212" t="s">
        <v>26</v>
      </c>
      <c r="H5" s="1213"/>
      <c r="I5" s="1217"/>
      <c r="J5" s="1212" t="s">
        <v>254</v>
      </c>
      <c r="K5" s="1213"/>
      <c r="L5" s="1217"/>
      <c r="M5" s="1212" t="s">
        <v>253</v>
      </c>
      <c r="N5" s="1213"/>
      <c r="O5" s="1217"/>
      <c r="P5" s="1212" t="s">
        <v>20</v>
      </c>
      <c r="Q5" s="1213"/>
      <c r="R5" s="1214"/>
      <c r="S5" s="1205"/>
      <c r="T5" s="1206"/>
      <c r="U5" s="1207"/>
      <c r="V5" s="1212" t="s">
        <v>20</v>
      </c>
      <c r="W5" s="1213"/>
      <c r="X5" s="1214"/>
    </row>
    <row r="6" spans="2:24" ht="24.75" customHeight="1" thickBot="1">
      <c r="B6" s="975"/>
      <c r="C6" s="976" t="s">
        <v>21</v>
      </c>
      <c r="D6" s="977" t="s">
        <v>5</v>
      </c>
      <c r="E6" s="978" t="s">
        <v>6</v>
      </c>
      <c r="F6" s="979" t="s">
        <v>7</v>
      </c>
      <c r="G6" s="980" t="s">
        <v>5</v>
      </c>
      <c r="H6" s="981" t="s">
        <v>6</v>
      </c>
      <c r="I6" s="979" t="s">
        <v>7</v>
      </c>
      <c r="J6" s="980" t="s">
        <v>5</v>
      </c>
      <c r="K6" s="982" t="s">
        <v>6</v>
      </c>
      <c r="L6" s="983" t="s">
        <v>7</v>
      </c>
      <c r="M6" s="980" t="s">
        <v>5</v>
      </c>
      <c r="N6" s="982" t="s">
        <v>6</v>
      </c>
      <c r="O6" s="983" t="s">
        <v>7</v>
      </c>
      <c r="P6" s="980" t="s">
        <v>5</v>
      </c>
      <c r="Q6" s="981" t="s">
        <v>6</v>
      </c>
      <c r="R6" s="984" t="s">
        <v>7</v>
      </c>
      <c r="S6" s="974" t="s">
        <v>5</v>
      </c>
      <c r="T6" s="981" t="s">
        <v>6</v>
      </c>
      <c r="U6" s="984" t="s">
        <v>7</v>
      </c>
      <c r="V6" s="980" t="s">
        <v>5</v>
      </c>
      <c r="W6" s="981" t="s">
        <v>6</v>
      </c>
      <c r="X6" s="985" t="s">
        <v>7</v>
      </c>
    </row>
    <row r="7" spans="2:24" ht="28.5" customHeight="1" thickBot="1">
      <c r="B7" s="736"/>
      <c r="C7" s="1218" t="s">
        <v>141</v>
      </c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8"/>
      <c r="U7" s="1218"/>
      <c r="V7" s="1218"/>
      <c r="W7" s="1218"/>
      <c r="X7" s="1219"/>
    </row>
    <row r="8" spans="2:24" ht="28.5" customHeight="1">
      <c r="B8" s="737"/>
      <c r="C8" s="756" t="s">
        <v>52</v>
      </c>
      <c r="D8" s="1051">
        <v>5</v>
      </c>
      <c r="E8" s="1052">
        <v>6</v>
      </c>
      <c r="F8" s="1092">
        <f>SUM(D8:E8)</f>
        <v>11</v>
      </c>
      <c r="G8" s="1053"/>
      <c r="H8" s="1054"/>
      <c r="I8" s="1055"/>
      <c r="J8" s="1053"/>
      <c r="K8" s="1054"/>
      <c r="L8" s="1055"/>
      <c r="M8" s="1053"/>
      <c r="N8" s="1054"/>
      <c r="O8" s="1055"/>
      <c r="P8" s="1056">
        <f>+D8+G8+J8+M8</f>
        <v>5</v>
      </c>
      <c r="Q8" s="1057">
        <f>+E8+H8+K8+M8</f>
        <v>6</v>
      </c>
      <c r="R8" s="1104">
        <f>SUM(P8:Q8)</f>
        <v>11</v>
      </c>
      <c r="S8" s="1058">
        <v>2</v>
      </c>
      <c r="T8" s="1057">
        <v>2</v>
      </c>
      <c r="U8" s="1104">
        <f>SUM(S8:T8)</f>
        <v>4</v>
      </c>
      <c r="V8" s="1060">
        <f>+P8+S8</f>
        <v>7</v>
      </c>
      <c r="W8" s="1057">
        <f>+Q8+T8</f>
        <v>8</v>
      </c>
      <c r="X8" s="1104">
        <f>SUM(V8:W8)</f>
        <v>15</v>
      </c>
    </row>
    <row r="9" spans="2:24" ht="28.5" customHeight="1">
      <c r="B9" s="737"/>
      <c r="C9" s="757" t="s">
        <v>142</v>
      </c>
      <c r="D9" s="1051">
        <v>1</v>
      </c>
      <c r="E9" s="1052">
        <v>3</v>
      </c>
      <c r="F9" s="1093">
        <f>SUM(D9:E9)</f>
        <v>4</v>
      </c>
      <c r="G9" s="1038"/>
      <c r="H9" s="1031"/>
      <c r="I9" s="1032"/>
      <c r="J9" s="1038"/>
      <c r="K9" s="1123">
        <v>2</v>
      </c>
      <c r="L9" s="1103">
        <f>+J9+K9</f>
        <v>2</v>
      </c>
      <c r="M9" s="1051">
        <v>36</v>
      </c>
      <c r="N9" s="1052">
        <v>49</v>
      </c>
      <c r="O9" s="1103">
        <f>+M9+N9</f>
        <v>85</v>
      </c>
      <c r="P9" s="1059">
        <f>+D9+G9+J9+M9</f>
        <v>37</v>
      </c>
      <c r="Q9" s="1060">
        <f>+E9+H9+K9+N9</f>
        <v>54</v>
      </c>
      <c r="R9" s="1104">
        <f>SUM(P9:Q9)</f>
        <v>91</v>
      </c>
      <c r="S9" s="1033"/>
      <c r="T9" s="1039"/>
      <c r="U9" s="1032"/>
      <c r="V9" s="1060">
        <f>+P9+S9</f>
        <v>37</v>
      </c>
      <c r="W9" s="1057">
        <f>+Q9</f>
        <v>54</v>
      </c>
      <c r="X9" s="1104">
        <f>SUM(V9:W9)</f>
        <v>91</v>
      </c>
    </row>
    <row r="10" spans="2:24" ht="28.5" customHeight="1">
      <c r="B10" s="737"/>
      <c r="C10" s="757" t="s">
        <v>234</v>
      </c>
      <c r="D10" s="1051">
        <v>2</v>
      </c>
      <c r="E10" s="1031"/>
      <c r="F10" s="1093">
        <f>SUM(D10:E10)</f>
        <v>2</v>
      </c>
      <c r="G10" s="1038"/>
      <c r="H10" s="1031"/>
      <c r="I10" s="1032"/>
      <c r="J10" s="1038"/>
      <c r="K10" s="1031"/>
      <c r="L10" s="1032"/>
      <c r="M10" s="1038"/>
      <c r="N10" s="1031"/>
      <c r="O10" s="1032"/>
      <c r="P10" s="1056">
        <f>+D10+G10+J10+M10</f>
        <v>2</v>
      </c>
      <c r="Q10" s="1039"/>
      <c r="R10" s="1104">
        <f>SUM(P10:Q10)</f>
        <v>2</v>
      </c>
      <c r="S10" s="1033"/>
      <c r="T10" s="1039"/>
      <c r="U10" s="1032"/>
      <c r="V10" s="1060">
        <f>+P10+S10</f>
        <v>2</v>
      </c>
      <c r="W10" s="1039"/>
      <c r="X10" s="1093">
        <f>SUM(V10:W10)</f>
        <v>2</v>
      </c>
    </row>
    <row r="11" spans="2:24" ht="28.5" customHeight="1" thickBot="1">
      <c r="B11" s="737"/>
      <c r="C11" s="758" t="s">
        <v>143</v>
      </c>
      <c r="D11" s="1061"/>
      <c r="E11" s="1062"/>
      <c r="F11" s="1063"/>
      <c r="G11" s="1061"/>
      <c r="H11" s="1062"/>
      <c r="I11" s="1063"/>
      <c r="J11" s="1061"/>
      <c r="K11" s="1062"/>
      <c r="L11" s="1063"/>
      <c r="M11" s="1061"/>
      <c r="N11" s="1062"/>
      <c r="O11" s="1063"/>
      <c r="P11" s="1064"/>
      <c r="Q11" s="1065"/>
      <c r="R11" s="1063"/>
      <c r="S11" s="1064"/>
      <c r="T11" s="1065"/>
      <c r="U11" s="1063"/>
      <c r="V11" s="1064"/>
      <c r="W11" s="1065"/>
      <c r="X11" s="1065"/>
    </row>
    <row r="12" spans="2:24" ht="28.5" customHeight="1" thickBot="1">
      <c r="B12" s="738"/>
      <c r="C12" s="1218" t="s">
        <v>144</v>
      </c>
      <c r="D12" s="1218"/>
      <c r="E12" s="1218"/>
      <c r="F12" s="1218"/>
      <c r="G12" s="1218"/>
      <c r="H12" s="1218"/>
      <c r="I12" s="1218"/>
      <c r="J12" s="1218"/>
      <c r="K12" s="1218"/>
      <c r="L12" s="1218"/>
      <c r="M12" s="1218"/>
      <c r="N12" s="1218"/>
      <c r="O12" s="1218"/>
      <c r="P12" s="1218"/>
      <c r="Q12" s="1218"/>
      <c r="R12" s="1218"/>
      <c r="S12" s="1218"/>
      <c r="T12" s="1218"/>
      <c r="U12" s="1218"/>
      <c r="V12" s="1218"/>
      <c r="W12" s="1218"/>
      <c r="X12" s="1219"/>
    </row>
    <row r="13" spans="2:24" ht="28.5" customHeight="1">
      <c r="B13" s="738"/>
      <c r="C13" s="756" t="s">
        <v>145</v>
      </c>
      <c r="D13" s="1051">
        <v>3</v>
      </c>
      <c r="E13" s="1052">
        <v>2</v>
      </c>
      <c r="F13" s="1094">
        <f>SUM(D13:E13)</f>
        <v>5</v>
      </c>
      <c r="G13" s="1053"/>
      <c r="H13" s="1054"/>
      <c r="I13" s="1055"/>
      <c r="J13" s="1053"/>
      <c r="K13" s="1054"/>
      <c r="L13" s="1055"/>
      <c r="M13" s="1053"/>
      <c r="N13" s="1054"/>
      <c r="O13" s="1055"/>
      <c r="P13" s="1066">
        <f aca="true" t="shared" si="0" ref="P13:Q16">+D13+G13+J13+M13</f>
        <v>3</v>
      </c>
      <c r="Q13" s="1067">
        <f t="shared" si="0"/>
        <v>2</v>
      </c>
      <c r="R13" s="1105">
        <f>SUM(P13:Q13)</f>
        <v>5</v>
      </c>
      <c r="S13" s="1068">
        <v>4</v>
      </c>
      <c r="T13" s="1069"/>
      <c r="U13" s="1048">
        <f>SUM(S13:T13)</f>
        <v>4</v>
      </c>
      <c r="V13" s="1060">
        <f aca="true" t="shared" si="1" ref="V13:W16">+P13+S13</f>
        <v>7</v>
      </c>
      <c r="W13" s="1057">
        <f t="shared" si="1"/>
        <v>2</v>
      </c>
      <c r="X13" s="1104">
        <f>SUM(V13:W13)</f>
        <v>9</v>
      </c>
    </row>
    <row r="14" spans="2:24" ht="28.5" customHeight="1">
      <c r="B14" s="738"/>
      <c r="C14" s="756" t="s">
        <v>146</v>
      </c>
      <c r="D14" s="1038"/>
      <c r="E14" s="1031"/>
      <c r="F14" s="1032"/>
      <c r="G14" s="1038"/>
      <c r="H14" s="1031"/>
      <c r="I14" s="1032"/>
      <c r="J14" s="1038"/>
      <c r="K14" s="1031"/>
      <c r="L14" s="1032"/>
      <c r="M14" s="1038"/>
      <c r="N14" s="1031"/>
      <c r="O14" s="1032"/>
      <c r="P14" s="1033"/>
      <c r="Q14" s="1031"/>
      <c r="R14" s="1032"/>
      <c r="S14" s="1033"/>
      <c r="T14" s="1031"/>
      <c r="U14" s="1032"/>
      <c r="V14" s="1033"/>
      <c r="W14" s="1031"/>
      <c r="X14" s="1032"/>
    </row>
    <row r="15" spans="2:24" ht="28.5" customHeight="1">
      <c r="B15" s="738"/>
      <c r="C15" s="756" t="s">
        <v>238</v>
      </c>
      <c r="D15" s="1038"/>
      <c r="E15" s="1052">
        <v>2</v>
      </c>
      <c r="F15" s="1095">
        <f>SUM(D15:E15)</f>
        <v>2</v>
      </c>
      <c r="G15" s="1070"/>
      <c r="H15" s="1036"/>
      <c r="I15" s="1037"/>
      <c r="J15" s="1070"/>
      <c r="K15" s="1036"/>
      <c r="L15" s="1037"/>
      <c r="M15" s="1070"/>
      <c r="N15" s="1036"/>
      <c r="O15" s="1037"/>
      <c r="P15" s="1033"/>
      <c r="Q15" s="1067">
        <f t="shared" si="0"/>
        <v>2</v>
      </c>
      <c r="R15" s="1095">
        <f>SUM(P15:Q15)</f>
        <v>2</v>
      </c>
      <c r="S15" s="1035"/>
      <c r="T15" s="1036"/>
      <c r="U15" s="1037"/>
      <c r="V15" s="1033"/>
      <c r="W15" s="1057">
        <f t="shared" si="1"/>
        <v>2</v>
      </c>
      <c r="X15" s="1109">
        <f>SUM(V15:W15)</f>
        <v>2</v>
      </c>
    </row>
    <row r="16" spans="2:24" ht="28.5" customHeight="1" thickBot="1">
      <c r="B16" s="737" t="s">
        <v>147</v>
      </c>
      <c r="C16" s="759" t="s">
        <v>148</v>
      </c>
      <c r="D16" s="1038"/>
      <c r="E16" s="1052">
        <v>1</v>
      </c>
      <c r="F16" s="1096">
        <f>SUM(D16:E16)</f>
        <v>1</v>
      </c>
      <c r="G16" s="1070"/>
      <c r="H16" s="1036"/>
      <c r="I16" s="1049"/>
      <c r="J16" s="1070"/>
      <c r="K16" s="1036"/>
      <c r="L16" s="1049"/>
      <c r="M16" s="1070"/>
      <c r="N16" s="1036"/>
      <c r="O16" s="1049"/>
      <c r="P16" s="1033"/>
      <c r="Q16" s="1067">
        <f t="shared" si="0"/>
        <v>1</v>
      </c>
      <c r="R16" s="1095">
        <f>SUM(P16:Q16)</f>
        <v>1</v>
      </c>
      <c r="S16" s="1035"/>
      <c r="T16" s="1036"/>
      <c r="U16" s="1037"/>
      <c r="V16" s="1033"/>
      <c r="W16" s="1057">
        <f t="shared" si="1"/>
        <v>1</v>
      </c>
      <c r="X16" s="1109">
        <f>SUM(V16:W16)</f>
        <v>1</v>
      </c>
    </row>
    <row r="17" spans="2:24" ht="28.5" customHeight="1" thickBot="1">
      <c r="B17" s="738"/>
      <c r="C17" s="1218" t="s">
        <v>149</v>
      </c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9"/>
    </row>
    <row r="18" spans="2:24" ht="28.5" customHeight="1">
      <c r="B18" s="738"/>
      <c r="C18" s="762" t="s">
        <v>237</v>
      </c>
      <c r="D18" s="1084">
        <v>3</v>
      </c>
      <c r="E18" s="1124"/>
      <c r="F18" s="1097">
        <f>SUM(D18:E18)</f>
        <v>3</v>
      </c>
      <c r="G18" s="1038"/>
      <c r="H18" s="1031"/>
      <c r="I18" s="1055"/>
      <c r="J18" s="1038"/>
      <c r="K18" s="1031"/>
      <c r="L18" s="1055"/>
      <c r="M18" s="1038"/>
      <c r="N18" s="1031"/>
      <c r="O18" s="1055"/>
      <c r="P18" s="1071">
        <f>+D18+G18+J18+M18</f>
        <v>3</v>
      </c>
      <c r="Q18" s="1072"/>
      <c r="R18" s="1034">
        <f>SUM(P18:Q18)</f>
        <v>3</v>
      </c>
      <c r="S18" s="1033"/>
      <c r="T18" s="1072"/>
      <c r="U18" s="1073"/>
      <c r="V18" s="1110">
        <f>+P18+S18</f>
        <v>3</v>
      </c>
      <c r="W18" s="1072"/>
      <c r="X18" s="1111">
        <f>SUM(V18:W18)</f>
        <v>3</v>
      </c>
    </row>
    <row r="19" spans="2:24" ht="28.5" customHeight="1" thickBot="1">
      <c r="B19" s="738"/>
      <c r="C19" s="758" t="s">
        <v>239</v>
      </c>
      <c r="D19" s="1038"/>
      <c r="E19" s="1031"/>
      <c r="F19" s="1049"/>
      <c r="G19" s="1038"/>
      <c r="H19" s="1031"/>
      <c r="I19" s="1049"/>
      <c r="J19" s="1038"/>
      <c r="K19" s="1031"/>
      <c r="L19" s="1049"/>
      <c r="M19" s="1038"/>
      <c r="N19" s="1031"/>
      <c r="O19" s="1049"/>
      <c r="P19" s="1033"/>
      <c r="Q19" s="1072"/>
      <c r="R19" s="1073"/>
      <c r="S19" s="1033"/>
      <c r="T19" s="1072"/>
      <c r="U19" s="1073"/>
      <c r="V19" s="1033"/>
      <c r="W19" s="1072"/>
      <c r="X19" s="1073"/>
    </row>
    <row r="20" spans="2:24" ht="28.5" customHeight="1" thickBot="1">
      <c r="B20" s="738"/>
      <c r="C20" s="1218" t="s">
        <v>151</v>
      </c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9"/>
    </row>
    <row r="21" spans="2:24" ht="28.5" customHeight="1">
      <c r="B21" s="737"/>
      <c r="C21" s="756" t="s">
        <v>53</v>
      </c>
      <c r="D21" s="1074"/>
      <c r="E21" s="1052">
        <v>2</v>
      </c>
      <c r="F21" s="1098">
        <f>SUM(D21:E21)</f>
        <v>2</v>
      </c>
      <c r="G21" s="1074"/>
      <c r="H21" s="1054"/>
      <c r="I21" s="1055"/>
      <c r="J21" s="1074"/>
      <c r="K21" s="1054"/>
      <c r="L21" s="1055"/>
      <c r="M21" s="1074"/>
      <c r="N21" s="1054"/>
      <c r="O21" s="1055"/>
      <c r="P21" s="1033"/>
      <c r="Q21" s="1067">
        <f aca="true" t="shared" si="2" ref="P21:Q24">+E21+H21+K21+N21</f>
        <v>2</v>
      </c>
      <c r="R21" s="1106">
        <f>SUM(P21:Q21)</f>
        <v>2</v>
      </c>
      <c r="S21" s="1068">
        <v>2</v>
      </c>
      <c r="T21" s="1069">
        <v>3</v>
      </c>
      <c r="U21" s="1048">
        <f>SUM(S21:T21)</f>
        <v>5</v>
      </c>
      <c r="V21" s="1112">
        <f aca="true" t="shared" si="3" ref="V21:W24">+P21+S21</f>
        <v>2</v>
      </c>
      <c r="W21" s="1069">
        <f t="shared" si="3"/>
        <v>5</v>
      </c>
      <c r="X21" s="1048">
        <f>SUM(V21:W21)</f>
        <v>7</v>
      </c>
    </row>
    <row r="22" spans="2:24" ht="28.5" customHeight="1">
      <c r="B22" s="737"/>
      <c r="C22" s="756" t="s">
        <v>152</v>
      </c>
      <c r="D22" s="1051">
        <v>1</v>
      </c>
      <c r="E22" s="1031"/>
      <c r="F22" s="1099">
        <f>SUM(D22:E22)</f>
        <v>1</v>
      </c>
      <c r="G22" s="1030"/>
      <c r="H22" s="1031"/>
      <c r="I22" s="1032"/>
      <c r="J22" s="1030"/>
      <c r="K22" s="1031"/>
      <c r="L22" s="1032"/>
      <c r="M22" s="1030"/>
      <c r="N22" s="1031"/>
      <c r="O22" s="1032"/>
      <c r="P22" s="1075">
        <f t="shared" si="2"/>
        <v>1</v>
      </c>
      <c r="Q22" s="1031"/>
      <c r="R22" s="1099">
        <f>SUM(P22:Q22)</f>
        <v>1</v>
      </c>
      <c r="S22" s="1033"/>
      <c r="T22" s="1031"/>
      <c r="U22" s="1032"/>
      <c r="V22" s="1112">
        <f t="shared" si="3"/>
        <v>1</v>
      </c>
      <c r="W22" s="1031"/>
      <c r="X22" s="1034">
        <f>SUM(V22:W22)</f>
        <v>1</v>
      </c>
    </row>
    <row r="23" spans="2:24" ht="28.5" customHeight="1">
      <c r="B23" s="739" t="s">
        <v>150</v>
      </c>
      <c r="C23" s="760" t="s">
        <v>153</v>
      </c>
      <c r="D23" s="1051">
        <v>5</v>
      </c>
      <c r="E23" s="1052">
        <v>1</v>
      </c>
      <c r="F23" s="1099">
        <f>SUM(D23:E23)</f>
        <v>6</v>
      </c>
      <c r="G23" s="1030"/>
      <c r="H23" s="1031"/>
      <c r="I23" s="1032"/>
      <c r="J23" s="1030"/>
      <c r="K23" s="1031"/>
      <c r="L23" s="1032"/>
      <c r="M23" s="1030"/>
      <c r="N23" s="1031"/>
      <c r="O23" s="1032"/>
      <c r="P23" s="1075">
        <f t="shared" si="2"/>
        <v>5</v>
      </c>
      <c r="Q23" s="1067">
        <f t="shared" si="2"/>
        <v>1</v>
      </c>
      <c r="R23" s="1099">
        <f>SUM(P23:Q23)</f>
        <v>6</v>
      </c>
      <c r="S23" s="1076">
        <v>1</v>
      </c>
      <c r="T23" s="1031"/>
      <c r="U23" s="1034">
        <f>SUM(S23:T23)</f>
        <v>1</v>
      </c>
      <c r="V23" s="1112">
        <f t="shared" si="3"/>
        <v>6</v>
      </c>
      <c r="W23" s="1069">
        <f t="shared" si="3"/>
        <v>1</v>
      </c>
      <c r="X23" s="1034">
        <f>SUM(V23:W23)</f>
        <v>7</v>
      </c>
    </row>
    <row r="24" spans="2:24" ht="28.5" customHeight="1" thickBot="1">
      <c r="B24" s="737"/>
      <c r="C24" s="761" t="s">
        <v>154</v>
      </c>
      <c r="D24" s="1051">
        <v>1</v>
      </c>
      <c r="E24" s="1031"/>
      <c r="F24" s="1100">
        <f>SUM(D24:E24)</f>
        <v>1</v>
      </c>
      <c r="G24" s="1077"/>
      <c r="H24" s="1062"/>
      <c r="I24" s="1063"/>
      <c r="J24" s="1077"/>
      <c r="K24" s="1062"/>
      <c r="L24" s="1063"/>
      <c r="M24" s="1077"/>
      <c r="N24" s="1062"/>
      <c r="O24" s="1063"/>
      <c r="P24" s="1075">
        <f t="shared" si="2"/>
        <v>1</v>
      </c>
      <c r="Q24" s="1062"/>
      <c r="R24" s="1107">
        <f>SUM(P24:Q24)</f>
        <v>1</v>
      </c>
      <c r="S24" s="1064"/>
      <c r="T24" s="1062"/>
      <c r="U24" s="1078"/>
      <c r="V24" s="1112">
        <f t="shared" si="3"/>
        <v>1</v>
      </c>
      <c r="W24" s="1031"/>
      <c r="X24" s="1108">
        <f>SUM(V24:W24)</f>
        <v>1</v>
      </c>
    </row>
    <row r="25" spans="2:24" ht="28.5" customHeight="1" thickBot="1">
      <c r="B25" s="737"/>
      <c r="C25" s="1218" t="s">
        <v>155</v>
      </c>
      <c r="D25" s="1218"/>
      <c r="E25" s="1218"/>
      <c r="F25" s="1218"/>
      <c r="G25" s="1218"/>
      <c r="H25" s="1218"/>
      <c r="I25" s="1218"/>
      <c r="J25" s="1218"/>
      <c r="K25" s="1218"/>
      <c r="L25" s="1218"/>
      <c r="M25" s="1218"/>
      <c r="N25" s="1218"/>
      <c r="O25" s="1218"/>
      <c r="P25" s="1218"/>
      <c r="Q25" s="1218"/>
      <c r="R25" s="1218"/>
      <c r="S25" s="1218"/>
      <c r="T25" s="1218"/>
      <c r="U25" s="1218"/>
      <c r="V25" s="1218"/>
      <c r="W25" s="1218"/>
      <c r="X25" s="1219"/>
    </row>
    <row r="26" spans="2:24" ht="28.5" customHeight="1">
      <c r="B26" s="737"/>
      <c r="C26" s="762" t="s">
        <v>35</v>
      </c>
      <c r="D26" s="1051">
        <v>3</v>
      </c>
      <c r="E26" s="1052">
        <v>1</v>
      </c>
      <c r="F26" s="1098">
        <f>SUM(D26:E26)</f>
        <v>4</v>
      </c>
      <c r="G26" s="1079"/>
      <c r="H26" s="1080"/>
      <c r="I26" s="1081"/>
      <c r="J26" s="1074"/>
      <c r="K26" s="1054"/>
      <c r="L26" s="1055"/>
      <c r="M26" s="1074"/>
      <c r="N26" s="1054"/>
      <c r="O26" s="1055"/>
      <c r="P26" s="1075">
        <f>+D26+G26+J26+M26</f>
        <v>3</v>
      </c>
      <c r="Q26" s="1067">
        <f>+E26+H26+K26+N26</f>
        <v>1</v>
      </c>
      <c r="R26" s="1106">
        <f>SUM(P26:Q26)</f>
        <v>4</v>
      </c>
      <c r="S26" s="1068">
        <v>1</v>
      </c>
      <c r="T26" s="1069">
        <v>2</v>
      </c>
      <c r="U26" s="1048">
        <f>SUM(S26:T26)</f>
        <v>3</v>
      </c>
      <c r="V26" s="1112">
        <f>+P26+S26</f>
        <v>4</v>
      </c>
      <c r="W26" s="1069">
        <f>+Q26+T26</f>
        <v>3</v>
      </c>
      <c r="X26" s="1048">
        <f>SUM(V26:W26)</f>
        <v>7</v>
      </c>
    </row>
    <row r="27" spans="2:24" ht="28.5" customHeight="1" thickBot="1">
      <c r="B27" s="737"/>
      <c r="C27" s="763" t="s">
        <v>36</v>
      </c>
      <c r="D27" s="1086">
        <v>1</v>
      </c>
      <c r="E27" s="1127"/>
      <c r="F27" s="1100">
        <f>SUM(D27:E27)</f>
        <v>1</v>
      </c>
      <c r="G27" s="1082"/>
      <c r="H27" s="1065"/>
      <c r="I27" s="1083"/>
      <c r="J27" s="1077"/>
      <c r="K27" s="1062"/>
      <c r="L27" s="1063"/>
      <c r="M27" s="1077"/>
      <c r="N27" s="1062"/>
      <c r="O27" s="1063"/>
      <c r="P27" s="1075">
        <f>+D27+G27+J27+M27</f>
        <v>1</v>
      </c>
      <c r="Q27" s="1062"/>
      <c r="R27" s="1107">
        <f>SUM(P27:Q27)</f>
        <v>1</v>
      </c>
      <c r="S27" s="1077"/>
      <c r="T27" s="1062"/>
      <c r="U27" s="1078"/>
      <c r="V27" s="1112">
        <f>+P27+S27</f>
        <v>1</v>
      </c>
      <c r="W27" s="1031"/>
      <c r="X27" s="1108">
        <f>SUM(V27:W27)</f>
        <v>1</v>
      </c>
    </row>
    <row r="28" spans="2:24" ht="28.5" customHeight="1" thickBot="1">
      <c r="B28" s="737"/>
      <c r="C28" s="1218" t="s">
        <v>157</v>
      </c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9"/>
    </row>
    <row r="29" spans="2:24" ht="28.5" customHeight="1">
      <c r="B29" s="740" t="s">
        <v>156</v>
      </c>
      <c r="C29" s="762" t="s">
        <v>158</v>
      </c>
      <c r="D29" s="1079"/>
      <c r="E29" s="1080"/>
      <c r="F29" s="1081"/>
      <c r="G29" s="1126"/>
      <c r="H29" s="1125"/>
      <c r="I29" s="1055"/>
      <c r="J29" s="1074"/>
      <c r="K29" s="1054"/>
      <c r="L29" s="1055"/>
      <c r="M29" s="1074"/>
      <c r="N29" s="1054"/>
      <c r="O29" s="1055"/>
      <c r="P29" s="1074"/>
      <c r="Q29" s="1054"/>
      <c r="R29" s="1055"/>
      <c r="S29" s="1074"/>
      <c r="T29" s="1054"/>
      <c r="U29" s="1055"/>
      <c r="V29" s="1074"/>
      <c r="W29" s="1054"/>
      <c r="X29" s="1055"/>
    </row>
    <row r="30" spans="2:24" ht="28.5" customHeight="1">
      <c r="B30" s="740"/>
      <c r="C30" s="757" t="s">
        <v>44</v>
      </c>
      <c r="D30" s="1030"/>
      <c r="E30" s="1039"/>
      <c r="F30" s="1081"/>
      <c r="G30" s="1038"/>
      <c r="H30" s="1033"/>
      <c r="I30" s="1032"/>
      <c r="J30" s="1074"/>
      <c r="K30" s="1054"/>
      <c r="L30" s="1032"/>
      <c r="M30" s="1074"/>
      <c r="N30" s="1054"/>
      <c r="O30" s="1032"/>
      <c r="P30" s="1074"/>
      <c r="Q30" s="1054"/>
      <c r="R30" s="1032"/>
      <c r="S30" s="1074"/>
      <c r="T30" s="1054"/>
      <c r="U30" s="1032"/>
      <c r="V30" s="1074"/>
      <c r="W30" s="1054"/>
      <c r="X30" s="1032"/>
    </row>
    <row r="31" spans="2:24" ht="28.5" customHeight="1">
      <c r="B31" s="740"/>
      <c r="C31" s="757" t="s">
        <v>50</v>
      </c>
      <c r="D31" s="1030"/>
      <c r="E31" s="1039"/>
      <c r="F31" s="1081"/>
      <c r="G31" s="1038"/>
      <c r="H31" s="1033"/>
      <c r="I31" s="1032"/>
      <c r="J31" s="1074"/>
      <c r="K31" s="1054"/>
      <c r="L31" s="1032"/>
      <c r="M31" s="1074"/>
      <c r="N31" s="1054"/>
      <c r="O31" s="1032"/>
      <c r="P31" s="1074"/>
      <c r="Q31" s="1054"/>
      <c r="R31" s="1032"/>
      <c r="S31" s="1074"/>
      <c r="T31" s="1054"/>
      <c r="U31" s="1032"/>
      <c r="V31" s="1074"/>
      <c r="W31" s="1054"/>
      <c r="X31" s="1032"/>
    </row>
    <row r="32" spans="2:24" ht="28.5" customHeight="1">
      <c r="B32" s="740"/>
      <c r="C32" s="757" t="s">
        <v>159</v>
      </c>
      <c r="D32" s="1030"/>
      <c r="E32" s="1039"/>
      <c r="F32" s="1081"/>
      <c r="G32" s="1038"/>
      <c r="H32" s="1033"/>
      <c r="I32" s="1032"/>
      <c r="J32" s="1074"/>
      <c r="K32" s="1054"/>
      <c r="L32" s="1032"/>
      <c r="M32" s="1074"/>
      <c r="N32" s="1054"/>
      <c r="O32" s="1032"/>
      <c r="P32" s="1074"/>
      <c r="Q32" s="1054"/>
      <c r="R32" s="1032"/>
      <c r="S32" s="1074"/>
      <c r="T32" s="1054"/>
      <c r="U32" s="1032"/>
      <c r="V32" s="1074"/>
      <c r="W32" s="1054"/>
      <c r="X32" s="1032"/>
    </row>
    <row r="33" spans="2:24" ht="28.5" customHeight="1" thickBot="1">
      <c r="B33" s="740"/>
      <c r="C33" s="763" t="s">
        <v>258</v>
      </c>
      <c r="D33" s="1086">
        <v>1</v>
      </c>
      <c r="E33" s="1039"/>
      <c r="F33" s="1101">
        <f>SUM(D33:E33)</f>
        <v>1</v>
      </c>
      <c r="G33" s="1077"/>
      <c r="H33" s="1087"/>
      <c r="I33" s="1083"/>
      <c r="J33" s="1074"/>
      <c r="K33" s="1054"/>
      <c r="L33" s="1049"/>
      <c r="M33" s="1074"/>
      <c r="N33" s="1054"/>
      <c r="O33" s="1049"/>
      <c r="P33" s="1086">
        <f>+D33+G33+J33+M33</f>
        <v>1</v>
      </c>
      <c r="Q33" s="1054"/>
      <c r="R33" s="1101">
        <f>SUM(P33:Q33)</f>
        <v>1</v>
      </c>
      <c r="S33" s="1074"/>
      <c r="T33" s="1054"/>
      <c r="U33" s="1049"/>
      <c r="V33" s="1086">
        <f>+P33+S33</f>
        <v>1</v>
      </c>
      <c r="W33" s="1054"/>
      <c r="X33" s="1101">
        <f>SUM(V33:W33)</f>
        <v>1</v>
      </c>
    </row>
    <row r="34" spans="2:24" ht="28.5" customHeight="1" thickBot="1">
      <c r="B34" s="737"/>
      <c r="C34" s="1220" t="s">
        <v>160</v>
      </c>
      <c r="D34" s="121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1218"/>
      <c r="V34" s="1218"/>
      <c r="W34" s="1218"/>
      <c r="X34" s="1219"/>
    </row>
    <row r="35" spans="2:24" ht="28.5" customHeight="1" thickBot="1">
      <c r="B35" s="737"/>
      <c r="C35" s="759" t="s">
        <v>160</v>
      </c>
      <c r="D35" s="1077"/>
      <c r="E35" s="1088"/>
      <c r="F35" s="1083"/>
      <c r="G35" s="1077"/>
      <c r="H35" s="1088"/>
      <c r="I35" s="1083"/>
      <c r="J35" s="1077"/>
      <c r="K35" s="1088"/>
      <c r="L35" s="1083"/>
      <c r="M35" s="1077"/>
      <c r="N35" s="1062"/>
      <c r="O35" s="1089"/>
      <c r="P35" s="1077"/>
      <c r="Q35" s="1062"/>
      <c r="R35" s="1089"/>
      <c r="S35" s="1074"/>
      <c r="T35" s="1054"/>
      <c r="U35" s="1049"/>
      <c r="V35" s="1074"/>
      <c r="W35" s="1054"/>
      <c r="X35" s="1049"/>
    </row>
    <row r="36" spans="2:24" ht="28.5" customHeight="1" thickBot="1">
      <c r="B36" s="740"/>
      <c r="C36" s="1220" t="s">
        <v>259</v>
      </c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  <c r="Q36" s="1218"/>
      <c r="R36" s="1218"/>
      <c r="S36" s="1218"/>
      <c r="T36" s="1218"/>
      <c r="U36" s="1218"/>
      <c r="V36" s="1218"/>
      <c r="W36" s="1218"/>
      <c r="X36" s="1219"/>
    </row>
    <row r="37" spans="2:24" ht="28.5" customHeight="1" thickBot="1">
      <c r="B37" s="737"/>
      <c r="C37" s="762" t="s">
        <v>259</v>
      </c>
      <c r="D37" s="1090">
        <v>3</v>
      </c>
      <c r="E37" s="1091">
        <v>2</v>
      </c>
      <c r="F37" s="1102">
        <f>SUM(D37:E37)</f>
        <v>5</v>
      </c>
      <c r="G37" s="1030"/>
      <c r="H37" s="1039"/>
      <c r="I37" s="1081"/>
      <c r="J37" s="1074"/>
      <c r="K37" s="1054"/>
      <c r="L37" s="1055"/>
      <c r="M37" s="1074"/>
      <c r="N37" s="1054"/>
      <c r="O37" s="1055"/>
      <c r="P37" s="1084">
        <f>+D37+G37+J37+M37</f>
        <v>3</v>
      </c>
      <c r="Q37" s="1085">
        <f>+E37+H37+K37+N37</f>
        <v>2</v>
      </c>
      <c r="R37" s="1102">
        <f>SUM(P37:Q37)</f>
        <v>5</v>
      </c>
      <c r="S37" s="1074"/>
      <c r="T37" s="1054"/>
      <c r="U37" s="1037"/>
      <c r="V37" s="1084">
        <f>+P37+S37</f>
        <v>3</v>
      </c>
      <c r="W37" s="1085">
        <f>+Q37+T37</f>
        <v>2</v>
      </c>
      <c r="X37" s="1102">
        <f>SUM(V37:W37)</f>
        <v>5</v>
      </c>
    </row>
    <row r="38" spans="2:24" ht="28.5" customHeight="1" thickBot="1">
      <c r="B38" s="741"/>
      <c r="C38" s="764" t="s">
        <v>20</v>
      </c>
      <c r="D38" s="748">
        <f>+D8+D9+D10+D11+D13+D14+D15+D16+D18+D19+D21+D22+D23+D24+D26+D27+D33+D35+D37</f>
        <v>29</v>
      </c>
      <c r="E38" s="749">
        <f>+E8+E9+E10+E11+E13+E14+E15+E16+E18+E19+E21+E22+E23+E24+E26+E27+E33+E35+E37</f>
        <v>20</v>
      </c>
      <c r="F38" s="750">
        <f>+F8+F9+F10+F11+F13+F14+F15+F16+F18+F19+F21+F22+F23+F24+F26+F27+F33+F35+F37</f>
        <v>49</v>
      </c>
      <c r="G38" s="748">
        <f>+G8+G9+G10+G11+G12+G13+G14+G15+G16+G17+G18+G19+G20+G21+G22+G23+G24+G25+G26+G27+G28+G29+G30+G31+G32+G33+G34+G35+G36+G37</f>
        <v>0</v>
      </c>
      <c r="H38" s="751">
        <f>+H8+H9+H10+H11+H12+H13+H14+H15+H16+H17+H18+H19+H20+H21+H22+H23+H24+H25+H26+H27+H28+H29+H30+H31+H32+H33+H34+H35+H36+H37</f>
        <v>0</v>
      </c>
      <c r="I38" s="752">
        <f>+I29+I30+I31+I32</f>
        <v>0</v>
      </c>
      <c r="J38" s="753">
        <f>+J9</f>
        <v>0</v>
      </c>
      <c r="K38" s="752">
        <f>+K9</f>
        <v>2</v>
      </c>
      <c r="L38" s="957">
        <f>+J38+K38</f>
        <v>2</v>
      </c>
      <c r="M38" s="753">
        <f>+M9</f>
        <v>36</v>
      </c>
      <c r="N38" s="753">
        <f>+N9</f>
        <v>49</v>
      </c>
      <c r="O38" s="751">
        <f>+M38+N38</f>
        <v>85</v>
      </c>
      <c r="P38" s="958">
        <f>+P8+P9+P10+P11+P13+P14+P15+P16+P18+P19+P21+P22+P23+P24+P26+P27+P29+P31+P33+P35+P37</f>
        <v>65</v>
      </c>
      <c r="Q38" s="749">
        <f>+Q8+Q9+Q10+Q11+Q13+Q14+Q15+Q16+Q18+Q19+Q21+Q22+Q23+Q24+Q26+Q27+Q29+Q30+Q31+Q32+Q33+Q35+Q37</f>
        <v>71</v>
      </c>
      <c r="R38" s="750">
        <f>+R8+R9+R10+R11+R13+R14+R15+R16+R18+R19+R21+R22+R23+R24+R26+R27+R29+R30+R31+R32+R33+R35+R37</f>
        <v>136</v>
      </c>
      <c r="S38" s="754">
        <f>+S8+S13+S21+S23+S26+S27</f>
        <v>10</v>
      </c>
      <c r="T38" s="751">
        <f>+T8+T13+T21+T23+T26+T27</f>
        <v>7</v>
      </c>
      <c r="U38" s="752">
        <f>+U8+U13+U21+U23+U26+U27</f>
        <v>17</v>
      </c>
      <c r="V38" s="755">
        <f>+V8+V9+V10+V11+V13+V14+V15+V16+V18+V19+V21+V22+V23+V24+V26+V27+V29+V31+V33+V35+V37</f>
        <v>75</v>
      </c>
      <c r="W38" s="751">
        <f>+W8+W9+W10+W11+W13+W14+W15+W16+W18+W19+W21+W22+W23+W24+W26+W27+W29+W30+W31+W32+W33+W35+W37</f>
        <v>78</v>
      </c>
      <c r="X38" s="752">
        <f>+X8+X9+X10+X11+X13+X14+X15+X16+X18+X19+X21+X22+X23+X24+X26+X27+X29+X30+X31+X32+X33+X35+X37</f>
        <v>153</v>
      </c>
    </row>
    <row r="39" spans="2:25" ht="29.25" customHeight="1">
      <c r="B39" s="837"/>
      <c r="C39" s="953"/>
      <c r="D39" s="954"/>
      <c r="E39" s="954"/>
      <c r="F39" s="954"/>
      <c r="G39" s="954"/>
      <c r="H39" s="955"/>
      <c r="I39" s="955"/>
      <c r="J39" s="955"/>
      <c r="K39" s="955"/>
      <c r="L39" s="955"/>
      <c r="M39" s="955"/>
      <c r="N39" s="955"/>
      <c r="O39" s="955"/>
      <c r="P39" s="954"/>
      <c r="Q39" s="954"/>
      <c r="R39" s="954"/>
      <c r="S39" s="955"/>
      <c r="T39" s="955"/>
      <c r="U39" s="955"/>
      <c r="V39" s="955"/>
      <c r="W39" s="955"/>
      <c r="X39" s="955"/>
      <c r="Y39" s="956"/>
    </row>
    <row r="40" spans="2:25" ht="21.75" customHeight="1">
      <c r="B40" s="837"/>
      <c r="C40" s="1215" t="s">
        <v>10</v>
      </c>
      <c r="D40" s="1215"/>
      <c r="E40" s="1215"/>
      <c r="F40" s="1215"/>
      <c r="G40" s="1215"/>
      <c r="H40" s="1215"/>
      <c r="I40" s="1215"/>
      <c r="J40" s="1215"/>
      <c r="K40" s="1215"/>
      <c r="L40" s="1215"/>
      <c r="M40" s="1215"/>
      <c r="N40" s="1215"/>
      <c r="O40" s="1215"/>
      <c r="P40" s="1215"/>
      <c r="Q40" s="1215"/>
      <c r="R40" s="1215"/>
      <c r="S40" s="1215"/>
      <c r="T40" s="1215"/>
      <c r="U40" s="1215"/>
      <c r="V40" s="1215"/>
      <c r="W40" s="1215"/>
      <c r="X40" s="1215"/>
      <c r="Y40" s="1215"/>
    </row>
    <row r="41" spans="2:26" s="345" customFormat="1" ht="21.75" customHeight="1">
      <c r="B41" s="837"/>
      <c r="C41" s="1215" t="s">
        <v>0</v>
      </c>
      <c r="D41" s="1215"/>
      <c r="E41" s="1215"/>
      <c r="F41" s="1215"/>
      <c r="G41" s="1215"/>
      <c r="H41" s="1215"/>
      <c r="I41" s="1215"/>
      <c r="J41" s="1215"/>
      <c r="K41" s="1215"/>
      <c r="L41" s="1215"/>
      <c r="M41" s="1215"/>
      <c r="N41" s="1215"/>
      <c r="O41" s="1215"/>
      <c r="P41" s="1215"/>
      <c r="Q41" s="1215"/>
      <c r="R41" s="1215"/>
      <c r="S41" s="1215"/>
      <c r="T41" s="1215"/>
      <c r="U41" s="1215"/>
      <c r="V41" s="1215"/>
      <c r="W41" s="1215"/>
      <c r="X41" s="1215"/>
      <c r="Y41" s="1215"/>
      <c r="Z41"/>
    </row>
    <row r="42" spans="2:26" s="345" customFormat="1" ht="21.75" customHeight="1" thickBot="1">
      <c r="B42" s="838"/>
      <c r="C42" s="1215" t="s">
        <v>346</v>
      </c>
      <c r="D42" s="1215"/>
      <c r="E42" s="1215"/>
      <c r="F42" s="1215"/>
      <c r="G42" s="1215"/>
      <c r="H42" s="1215"/>
      <c r="I42" s="1215"/>
      <c r="J42" s="1215"/>
      <c r="K42" s="1215"/>
      <c r="L42" s="1215"/>
      <c r="M42" s="1215"/>
      <c r="N42" s="1215"/>
      <c r="O42" s="1215"/>
      <c r="P42" s="1215"/>
      <c r="Q42" s="1215"/>
      <c r="R42" s="1215"/>
      <c r="S42" s="1215"/>
      <c r="T42" s="1215"/>
      <c r="U42" s="1215"/>
      <c r="V42" s="1215"/>
      <c r="W42" s="1215"/>
      <c r="X42" s="1215"/>
      <c r="Y42" s="1215"/>
      <c r="Z42"/>
    </row>
    <row r="43" spans="2:26" s="345" customFormat="1" ht="30" customHeight="1" thickBot="1">
      <c r="B43" s="971" t="s">
        <v>16</v>
      </c>
      <c r="C43" s="972"/>
      <c r="D43" s="1199" t="s">
        <v>18</v>
      </c>
      <c r="E43" s="1200"/>
      <c r="F43" s="1200"/>
      <c r="G43" s="1200"/>
      <c r="H43" s="1200"/>
      <c r="I43" s="1200"/>
      <c r="J43" s="1200"/>
      <c r="K43" s="1200"/>
      <c r="L43" s="1200"/>
      <c r="M43" s="1200"/>
      <c r="N43" s="1200"/>
      <c r="O43" s="1200"/>
      <c r="P43" s="1200"/>
      <c r="Q43" s="1200"/>
      <c r="R43" s="1201"/>
      <c r="S43" s="1203" t="s">
        <v>19</v>
      </c>
      <c r="T43" s="1203"/>
      <c r="U43" s="1204"/>
      <c r="V43" s="1208" t="s">
        <v>22</v>
      </c>
      <c r="W43" s="1209"/>
      <c r="X43" s="1210"/>
      <c r="Y43"/>
      <c r="Z43"/>
    </row>
    <row r="44" spans="2:26" s="345" customFormat="1" ht="30" customHeight="1" thickBot="1">
      <c r="B44" s="973" t="s">
        <v>17</v>
      </c>
      <c r="C44" s="974"/>
      <c r="D44" s="1212" t="s">
        <v>27</v>
      </c>
      <c r="E44" s="1213"/>
      <c r="F44" s="1214"/>
      <c r="G44" s="1212" t="s">
        <v>26</v>
      </c>
      <c r="H44" s="1213"/>
      <c r="I44" s="1217"/>
      <c r="J44" s="1212" t="s">
        <v>254</v>
      </c>
      <c r="K44" s="1213"/>
      <c r="L44" s="1217"/>
      <c r="M44" s="1212" t="s">
        <v>253</v>
      </c>
      <c r="N44" s="1213"/>
      <c r="O44" s="1217"/>
      <c r="P44" s="1212" t="s">
        <v>20</v>
      </c>
      <c r="Q44" s="1213"/>
      <c r="R44" s="1214"/>
      <c r="S44" s="1205"/>
      <c r="T44" s="1206"/>
      <c r="U44" s="1207"/>
      <c r="V44" s="1212" t="s">
        <v>20</v>
      </c>
      <c r="W44" s="1213"/>
      <c r="X44" s="1214"/>
      <c r="Y44"/>
      <c r="Z44"/>
    </row>
    <row r="45" spans="2:26" s="345" customFormat="1" ht="30" customHeight="1" thickBot="1">
      <c r="B45" s="975"/>
      <c r="C45" s="976" t="s">
        <v>21</v>
      </c>
      <c r="D45" s="986" t="s">
        <v>5</v>
      </c>
      <c r="E45" s="987" t="s">
        <v>6</v>
      </c>
      <c r="F45" s="979" t="s">
        <v>7</v>
      </c>
      <c r="G45" s="986" t="s">
        <v>5</v>
      </c>
      <c r="H45" s="987" t="s">
        <v>6</v>
      </c>
      <c r="I45" s="979" t="s">
        <v>7</v>
      </c>
      <c r="J45" s="986" t="s">
        <v>5</v>
      </c>
      <c r="K45" s="988" t="s">
        <v>6</v>
      </c>
      <c r="L45" s="989" t="s">
        <v>7</v>
      </c>
      <c r="M45" s="986" t="s">
        <v>5</v>
      </c>
      <c r="N45" s="988" t="s">
        <v>6</v>
      </c>
      <c r="O45" s="989" t="s">
        <v>7</v>
      </c>
      <c r="P45" s="986" t="s">
        <v>5</v>
      </c>
      <c r="Q45" s="987" t="s">
        <v>6</v>
      </c>
      <c r="R45" s="979" t="s">
        <v>7</v>
      </c>
      <c r="S45" s="990" t="s">
        <v>5</v>
      </c>
      <c r="T45" s="987" t="s">
        <v>6</v>
      </c>
      <c r="U45" s="979" t="s">
        <v>7</v>
      </c>
      <c r="V45" s="986" t="s">
        <v>5</v>
      </c>
      <c r="W45" s="987" t="s">
        <v>6</v>
      </c>
      <c r="X45" s="991" t="s">
        <v>7</v>
      </c>
      <c r="Y45"/>
      <c r="Z45"/>
    </row>
    <row r="46" spans="2:26" s="345" customFormat="1" ht="30.75" customHeight="1">
      <c r="B46" s="737"/>
      <c r="C46" s="790" t="s">
        <v>345</v>
      </c>
      <c r="D46" s="796"/>
      <c r="E46" s="970">
        <v>2</v>
      </c>
      <c r="F46" s="1128">
        <f>D46+E46</f>
        <v>2</v>
      </c>
      <c r="G46" s="796"/>
      <c r="H46" s="797"/>
      <c r="I46" s="798"/>
      <c r="J46" s="796"/>
      <c r="K46" s="797"/>
      <c r="L46" s="798"/>
      <c r="M46" s="796"/>
      <c r="N46" s="797"/>
      <c r="O46" s="799"/>
      <c r="P46" s="782"/>
      <c r="Q46" s="961">
        <f>+E46</f>
        <v>2</v>
      </c>
      <c r="R46" s="795">
        <f>SUM(P46:Q46)</f>
        <v>2</v>
      </c>
      <c r="S46" s="782"/>
      <c r="T46" s="765"/>
      <c r="U46" s="769"/>
      <c r="V46" s="782"/>
      <c r="W46" s="785">
        <f>+Q46</f>
        <v>2</v>
      </c>
      <c r="X46" s="802">
        <f>SUM(V46:W46)</f>
        <v>2</v>
      </c>
      <c r="Y46"/>
      <c r="Z46"/>
    </row>
    <row r="47" spans="2:26" s="345" customFormat="1" ht="30.75" customHeight="1">
      <c r="B47" s="737"/>
      <c r="C47" s="790" t="s">
        <v>267</v>
      </c>
      <c r="D47" s="966">
        <v>1</v>
      </c>
      <c r="E47" s="967">
        <v>1</v>
      </c>
      <c r="F47" s="803">
        <f>D47+E47</f>
        <v>2</v>
      </c>
      <c r="G47" s="962"/>
      <c r="H47" s="963"/>
      <c r="I47" s="964"/>
      <c r="J47" s="962"/>
      <c r="K47" s="963"/>
      <c r="L47" s="964"/>
      <c r="M47" s="962"/>
      <c r="N47" s="963"/>
      <c r="O47" s="965"/>
      <c r="P47" s="806">
        <f>+D47</f>
        <v>1</v>
      </c>
      <c r="Q47" s="807">
        <f>+E47</f>
        <v>1</v>
      </c>
      <c r="R47" s="803">
        <f>SUM(P47:Q47)</f>
        <v>2</v>
      </c>
      <c r="S47" s="783"/>
      <c r="T47" s="767"/>
      <c r="U47" s="768"/>
      <c r="V47" s="1113">
        <f>+P47</f>
        <v>1</v>
      </c>
      <c r="W47" s="781">
        <f>+Q47</f>
        <v>1</v>
      </c>
      <c r="X47" s="805">
        <f>SUM(V47:W47)</f>
        <v>2</v>
      </c>
      <c r="Y47"/>
      <c r="Z47"/>
    </row>
    <row r="48" spans="2:26" s="345" customFormat="1" ht="30.75" customHeight="1">
      <c r="B48" s="737"/>
      <c r="C48" s="790" t="s">
        <v>168</v>
      </c>
      <c r="D48" s="966">
        <v>9</v>
      </c>
      <c r="E48" s="967">
        <v>3</v>
      </c>
      <c r="F48" s="803">
        <f aca="true" t="shared" si="4" ref="F48:F74">D48+E48</f>
        <v>12</v>
      </c>
      <c r="G48" s="783"/>
      <c r="H48" s="767"/>
      <c r="I48" s="768"/>
      <c r="J48" s="783"/>
      <c r="K48" s="767"/>
      <c r="L48" s="768"/>
      <c r="M48" s="783"/>
      <c r="N48" s="767"/>
      <c r="O48" s="768"/>
      <c r="P48" s="800">
        <f aca="true" t="shared" si="5" ref="P48:Q74">+D48</f>
        <v>9</v>
      </c>
      <c r="Q48" s="774">
        <f t="shared" si="5"/>
        <v>3</v>
      </c>
      <c r="R48" s="801">
        <f aca="true" t="shared" si="6" ref="R48:R75">SUM(P48:Q48)</f>
        <v>12</v>
      </c>
      <c r="S48" s="966">
        <v>2</v>
      </c>
      <c r="T48" s="767"/>
      <c r="U48" s="810">
        <f>SUM(S48:T48)</f>
        <v>2</v>
      </c>
      <c r="V48" s="1114">
        <f>+P48+S48</f>
        <v>11</v>
      </c>
      <c r="W48" s="776">
        <f>+Q48+T48</f>
        <v>3</v>
      </c>
      <c r="X48" s="810">
        <f aca="true" t="shared" si="7" ref="X48:X75">SUM(V48:W48)</f>
        <v>14</v>
      </c>
      <c r="Y48"/>
      <c r="Z48"/>
    </row>
    <row r="49" spans="2:26" s="345" customFormat="1" ht="30.75" customHeight="1">
      <c r="B49" s="738"/>
      <c r="C49" s="790" t="s">
        <v>169</v>
      </c>
      <c r="D49" s="966">
        <v>2</v>
      </c>
      <c r="E49" s="967">
        <v>8</v>
      </c>
      <c r="F49" s="803">
        <f t="shared" si="4"/>
        <v>10</v>
      </c>
      <c r="G49" s="783"/>
      <c r="H49" s="767"/>
      <c r="I49" s="768"/>
      <c r="J49" s="783"/>
      <c r="K49" s="767"/>
      <c r="L49" s="768"/>
      <c r="M49" s="783"/>
      <c r="N49" s="767"/>
      <c r="O49" s="768"/>
      <c r="P49" s="806">
        <f t="shared" si="5"/>
        <v>2</v>
      </c>
      <c r="Q49" s="807">
        <f t="shared" si="5"/>
        <v>8</v>
      </c>
      <c r="R49" s="803">
        <f t="shared" si="6"/>
        <v>10</v>
      </c>
      <c r="S49" s="783"/>
      <c r="T49" s="767"/>
      <c r="U49" s="768"/>
      <c r="V49" s="1113">
        <f>+P49</f>
        <v>2</v>
      </c>
      <c r="W49" s="781">
        <f>+Q49</f>
        <v>8</v>
      </c>
      <c r="X49" s="805">
        <f t="shared" si="7"/>
        <v>10</v>
      </c>
      <c r="Y49"/>
      <c r="Z49"/>
    </row>
    <row r="50" spans="2:26" s="345" customFormat="1" ht="29.25" customHeight="1">
      <c r="B50" s="739"/>
      <c r="C50" s="790" t="s">
        <v>171</v>
      </c>
      <c r="D50" s="966">
        <v>7</v>
      </c>
      <c r="E50" s="967">
        <v>2</v>
      </c>
      <c r="F50" s="803">
        <f t="shared" si="4"/>
        <v>9</v>
      </c>
      <c r="G50" s="783"/>
      <c r="H50" s="767"/>
      <c r="I50" s="768"/>
      <c r="J50" s="783"/>
      <c r="K50" s="767"/>
      <c r="L50" s="768"/>
      <c r="M50" s="783"/>
      <c r="N50" s="767"/>
      <c r="O50" s="768"/>
      <c r="P50" s="806">
        <f t="shared" si="5"/>
        <v>7</v>
      </c>
      <c r="Q50" s="807">
        <f t="shared" si="5"/>
        <v>2</v>
      </c>
      <c r="R50" s="803">
        <f t="shared" si="6"/>
        <v>9</v>
      </c>
      <c r="S50" s="783"/>
      <c r="T50" s="767"/>
      <c r="U50" s="768"/>
      <c r="V50" s="1113">
        <f aca="true" t="shared" si="8" ref="V50:W60">+P50+S50</f>
        <v>7</v>
      </c>
      <c r="W50" s="781">
        <f t="shared" si="8"/>
        <v>2</v>
      </c>
      <c r="X50" s="805">
        <f t="shared" si="7"/>
        <v>9</v>
      </c>
      <c r="Y50"/>
      <c r="Z50"/>
    </row>
    <row r="51" spans="2:24" ht="29.25" customHeight="1">
      <c r="B51" s="737"/>
      <c r="C51" s="791" t="s">
        <v>161</v>
      </c>
      <c r="D51" s="966">
        <v>4</v>
      </c>
      <c r="E51" s="967">
        <v>7</v>
      </c>
      <c r="F51" s="803">
        <f t="shared" si="4"/>
        <v>11</v>
      </c>
      <c r="G51" s="782"/>
      <c r="H51" s="765"/>
      <c r="I51" s="769"/>
      <c r="J51" s="782"/>
      <c r="K51" s="765"/>
      <c r="L51" s="769"/>
      <c r="M51" s="782"/>
      <c r="N51" s="765"/>
      <c r="O51" s="769"/>
      <c r="P51" s="800">
        <f t="shared" si="5"/>
        <v>4</v>
      </c>
      <c r="Q51" s="774">
        <f t="shared" si="5"/>
        <v>7</v>
      </c>
      <c r="R51" s="801">
        <f t="shared" si="6"/>
        <v>11</v>
      </c>
      <c r="S51" s="966">
        <v>7</v>
      </c>
      <c r="T51" s="967">
        <v>2</v>
      </c>
      <c r="U51" s="810">
        <f aca="true" t="shared" si="9" ref="U51:U60">SUM(S51:T51)</f>
        <v>9</v>
      </c>
      <c r="V51" s="1114">
        <f t="shared" si="8"/>
        <v>11</v>
      </c>
      <c r="W51" s="776">
        <f t="shared" si="8"/>
        <v>9</v>
      </c>
      <c r="X51" s="810">
        <f t="shared" si="7"/>
        <v>20</v>
      </c>
    </row>
    <row r="52" spans="2:24" ht="29.25" customHeight="1">
      <c r="B52" s="737"/>
      <c r="C52" s="792" t="s">
        <v>175</v>
      </c>
      <c r="D52" s="966">
        <v>3</v>
      </c>
      <c r="E52" s="967">
        <v>3</v>
      </c>
      <c r="F52" s="803">
        <f t="shared" si="4"/>
        <v>6</v>
      </c>
      <c r="G52" s="812"/>
      <c r="H52" s="772"/>
      <c r="I52" s="773"/>
      <c r="J52" s="812"/>
      <c r="K52" s="772"/>
      <c r="L52" s="773"/>
      <c r="M52" s="812"/>
      <c r="N52" s="772"/>
      <c r="O52" s="773"/>
      <c r="P52" s="813">
        <f t="shared" si="5"/>
        <v>3</v>
      </c>
      <c r="Q52" s="814">
        <f t="shared" si="5"/>
        <v>3</v>
      </c>
      <c r="R52" s="811">
        <f t="shared" si="6"/>
        <v>6</v>
      </c>
      <c r="S52" s="783"/>
      <c r="T52" s="967">
        <v>1</v>
      </c>
      <c r="U52" s="815">
        <f t="shared" si="9"/>
        <v>1</v>
      </c>
      <c r="V52" s="1045">
        <f t="shared" si="8"/>
        <v>3</v>
      </c>
      <c r="W52" s="869">
        <f t="shared" si="8"/>
        <v>4</v>
      </c>
      <c r="X52" s="815">
        <f t="shared" si="7"/>
        <v>7</v>
      </c>
    </row>
    <row r="53" spans="2:24" ht="29.25" customHeight="1">
      <c r="B53" s="739" t="s">
        <v>165</v>
      </c>
      <c r="C53" s="792" t="s">
        <v>78</v>
      </c>
      <c r="D53" s="812"/>
      <c r="E53" s="967">
        <v>6</v>
      </c>
      <c r="F53" s="803">
        <f t="shared" si="4"/>
        <v>6</v>
      </c>
      <c r="G53" s="812"/>
      <c r="H53" s="772"/>
      <c r="I53" s="773"/>
      <c r="J53" s="812"/>
      <c r="K53" s="772"/>
      <c r="L53" s="773"/>
      <c r="M53" s="812"/>
      <c r="N53" s="772"/>
      <c r="O53" s="773"/>
      <c r="P53" s="783"/>
      <c r="Q53" s="814">
        <f t="shared" si="5"/>
        <v>6</v>
      </c>
      <c r="R53" s="811">
        <f t="shared" si="6"/>
        <v>6</v>
      </c>
      <c r="S53" s="783"/>
      <c r="T53" s="767"/>
      <c r="U53" s="768"/>
      <c r="V53" s="783"/>
      <c r="W53" s="869">
        <f t="shared" si="8"/>
        <v>6</v>
      </c>
      <c r="X53" s="815">
        <f t="shared" si="7"/>
        <v>6</v>
      </c>
    </row>
    <row r="54" spans="2:24" ht="29.25" customHeight="1">
      <c r="B54" s="737"/>
      <c r="C54" s="790" t="s">
        <v>162</v>
      </c>
      <c r="D54" s="966">
        <v>5</v>
      </c>
      <c r="E54" s="967">
        <v>4</v>
      </c>
      <c r="F54" s="803">
        <f t="shared" si="4"/>
        <v>9</v>
      </c>
      <c r="G54" s="783"/>
      <c r="H54" s="767"/>
      <c r="I54" s="768"/>
      <c r="J54" s="783"/>
      <c r="K54" s="767"/>
      <c r="L54" s="768"/>
      <c r="M54" s="783"/>
      <c r="N54" s="767"/>
      <c r="O54" s="768"/>
      <c r="P54" s="806">
        <f t="shared" si="5"/>
        <v>5</v>
      </c>
      <c r="Q54" s="807">
        <f t="shared" si="5"/>
        <v>4</v>
      </c>
      <c r="R54" s="803">
        <f t="shared" si="6"/>
        <v>9</v>
      </c>
      <c r="S54" s="966">
        <v>2</v>
      </c>
      <c r="T54" s="967">
        <v>2</v>
      </c>
      <c r="U54" s="805">
        <f t="shared" si="9"/>
        <v>4</v>
      </c>
      <c r="V54" s="1113">
        <f t="shared" si="8"/>
        <v>7</v>
      </c>
      <c r="W54" s="781">
        <f t="shared" si="8"/>
        <v>6</v>
      </c>
      <c r="X54" s="805">
        <f t="shared" si="7"/>
        <v>13</v>
      </c>
    </row>
    <row r="55" spans="2:24" ht="29.25" customHeight="1">
      <c r="B55" s="739"/>
      <c r="C55" s="790" t="s">
        <v>174</v>
      </c>
      <c r="D55" s="966">
        <v>8</v>
      </c>
      <c r="E55" s="967">
        <v>6</v>
      </c>
      <c r="F55" s="803">
        <f t="shared" si="4"/>
        <v>14</v>
      </c>
      <c r="G55" s="783"/>
      <c r="H55" s="767"/>
      <c r="I55" s="768"/>
      <c r="J55" s="783"/>
      <c r="K55" s="767"/>
      <c r="L55" s="768"/>
      <c r="M55" s="783"/>
      <c r="N55" s="767"/>
      <c r="O55" s="768"/>
      <c r="P55" s="806">
        <f t="shared" si="5"/>
        <v>8</v>
      </c>
      <c r="Q55" s="807">
        <f t="shared" si="5"/>
        <v>6</v>
      </c>
      <c r="R55" s="803">
        <f t="shared" si="6"/>
        <v>14</v>
      </c>
      <c r="S55" s="966">
        <v>4</v>
      </c>
      <c r="T55" s="967">
        <v>2</v>
      </c>
      <c r="U55" s="805">
        <f t="shared" si="9"/>
        <v>6</v>
      </c>
      <c r="V55" s="1113">
        <f t="shared" si="8"/>
        <v>12</v>
      </c>
      <c r="W55" s="781">
        <f t="shared" si="8"/>
        <v>8</v>
      </c>
      <c r="X55" s="805">
        <f t="shared" si="7"/>
        <v>20</v>
      </c>
    </row>
    <row r="56" spans="2:24" ht="29.25" customHeight="1">
      <c r="B56" s="737"/>
      <c r="C56" s="792" t="s">
        <v>177</v>
      </c>
      <c r="D56" s="812"/>
      <c r="E56" s="967">
        <v>4</v>
      </c>
      <c r="F56" s="803">
        <f t="shared" si="4"/>
        <v>4</v>
      </c>
      <c r="G56" s="812"/>
      <c r="H56" s="772"/>
      <c r="I56" s="773"/>
      <c r="J56" s="812"/>
      <c r="K56" s="772"/>
      <c r="L56" s="773"/>
      <c r="M56" s="812"/>
      <c r="N56" s="772"/>
      <c r="O56" s="773"/>
      <c r="P56" s="817"/>
      <c r="Q56" s="814">
        <f t="shared" si="5"/>
        <v>4</v>
      </c>
      <c r="R56" s="811">
        <f t="shared" si="6"/>
        <v>4</v>
      </c>
      <c r="S56" s="966">
        <v>2</v>
      </c>
      <c r="T56" s="767"/>
      <c r="U56" s="815">
        <f t="shared" si="9"/>
        <v>2</v>
      </c>
      <c r="V56" s="1045">
        <f t="shared" si="8"/>
        <v>2</v>
      </c>
      <c r="W56" s="869">
        <f t="shared" si="8"/>
        <v>4</v>
      </c>
      <c r="X56" s="815">
        <f t="shared" si="7"/>
        <v>6</v>
      </c>
    </row>
    <row r="57" spans="2:24" ht="29.25" customHeight="1">
      <c r="B57" s="737"/>
      <c r="C57" s="792" t="s">
        <v>268</v>
      </c>
      <c r="D57" s="812"/>
      <c r="E57" s="772"/>
      <c r="F57" s="773"/>
      <c r="G57" s="812"/>
      <c r="H57" s="772"/>
      <c r="I57" s="773"/>
      <c r="J57" s="812"/>
      <c r="K57" s="772"/>
      <c r="L57" s="773"/>
      <c r="M57" s="812"/>
      <c r="N57" s="772"/>
      <c r="O57" s="773"/>
      <c r="P57" s="817"/>
      <c r="Q57" s="818"/>
      <c r="R57" s="816"/>
      <c r="S57" s="767"/>
      <c r="T57" s="767"/>
      <c r="U57" s="768"/>
      <c r="V57" s="767"/>
      <c r="W57" s="767"/>
      <c r="X57" s="768"/>
    </row>
    <row r="58" spans="2:24" ht="29.25" customHeight="1">
      <c r="B58" s="737"/>
      <c r="C58" s="792" t="s">
        <v>176</v>
      </c>
      <c r="D58" s="966">
        <v>3</v>
      </c>
      <c r="E58" s="967">
        <v>4</v>
      </c>
      <c r="F58" s="803">
        <f t="shared" si="4"/>
        <v>7</v>
      </c>
      <c r="G58" s="812"/>
      <c r="H58" s="772"/>
      <c r="I58" s="773"/>
      <c r="J58" s="812"/>
      <c r="K58" s="772"/>
      <c r="L58" s="773"/>
      <c r="M58" s="812"/>
      <c r="N58" s="772"/>
      <c r="O58" s="773"/>
      <c r="P58" s="813">
        <f t="shared" si="5"/>
        <v>3</v>
      </c>
      <c r="Q58" s="814">
        <f t="shared" si="5"/>
        <v>4</v>
      </c>
      <c r="R58" s="811">
        <f t="shared" si="6"/>
        <v>7</v>
      </c>
      <c r="S58" s="767"/>
      <c r="T58" s="767"/>
      <c r="U58" s="768"/>
      <c r="V58" s="1045">
        <f t="shared" si="8"/>
        <v>3</v>
      </c>
      <c r="W58" s="869">
        <f t="shared" si="8"/>
        <v>4</v>
      </c>
      <c r="X58" s="815">
        <f t="shared" si="7"/>
        <v>7</v>
      </c>
    </row>
    <row r="59" spans="2:24" ht="29.25" customHeight="1">
      <c r="B59" s="738"/>
      <c r="C59" s="790" t="s">
        <v>166</v>
      </c>
      <c r="D59" s="966">
        <v>2</v>
      </c>
      <c r="E59" s="967">
        <v>3</v>
      </c>
      <c r="F59" s="803">
        <f t="shared" si="4"/>
        <v>5</v>
      </c>
      <c r="G59" s="783"/>
      <c r="H59" s="767"/>
      <c r="I59" s="768"/>
      <c r="J59" s="783"/>
      <c r="K59" s="767"/>
      <c r="L59" s="768"/>
      <c r="M59" s="783"/>
      <c r="N59" s="767"/>
      <c r="O59" s="768"/>
      <c r="P59" s="806">
        <f t="shared" si="5"/>
        <v>2</v>
      </c>
      <c r="Q59" s="807">
        <f t="shared" si="5"/>
        <v>3</v>
      </c>
      <c r="R59" s="803">
        <f t="shared" si="6"/>
        <v>5</v>
      </c>
      <c r="S59" s="767"/>
      <c r="T59" s="967">
        <v>4</v>
      </c>
      <c r="U59" s="805">
        <f t="shared" si="9"/>
        <v>4</v>
      </c>
      <c r="V59" s="1113">
        <f t="shared" si="8"/>
        <v>2</v>
      </c>
      <c r="W59" s="781">
        <f t="shared" si="8"/>
        <v>7</v>
      </c>
      <c r="X59" s="805">
        <f t="shared" si="7"/>
        <v>9</v>
      </c>
    </row>
    <row r="60" spans="2:24" ht="29.25" customHeight="1">
      <c r="B60" s="739" t="s">
        <v>150</v>
      </c>
      <c r="C60" s="790" t="s">
        <v>163</v>
      </c>
      <c r="D60" s="966">
        <v>6</v>
      </c>
      <c r="E60" s="967">
        <v>4</v>
      </c>
      <c r="F60" s="803">
        <f t="shared" si="4"/>
        <v>10</v>
      </c>
      <c r="G60" s="783"/>
      <c r="H60" s="767"/>
      <c r="I60" s="768"/>
      <c r="J60" s="783"/>
      <c r="K60" s="767"/>
      <c r="L60" s="768"/>
      <c r="M60" s="783"/>
      <c r="N60" s="767"/>
      <c r="O60" s="768"/>
      <c r="P60" s="806">
        <f t="shared" si="5"/>
        <v>6</v>
      </c>
      <c r="Q60" s="807">
        <f t="shared" si="5"/>
        <v>4</v>
      </c>
      <c r="R60" s="803">
        <f t="shared" si="6"/>
        <v>10</v>
      </c>
      <c r="S60" s="966">
        <v>2</v>
      </c>
      <c r="T60" s="967">
        <v>3</v>
      </c>
      <c r="U60" s="805">
        <f t="shared" si="9"/>
        <v>5</v>
      </c>
      <c r="V60" s="1113">
        <f t="shared" si="8"/>
        <v>8</v>
      </c>
      <c r="W60" s="781">
        <f t="shared" si="8"/>
        <v>7</v>
      </c>
      <c r="X60" s="805">
        <f t="shared" si="7"/>
        <v>15</v>
      </c>
    </row>
    <row r="61" spans="2:24" ht="29.25" customHeight="1">
      <c r="B61" s="739"/>
      <c r="C61" s="790" t="s">
        <v>235</v>
      </c>
      <c r="D61" s="966">
        <v>5</v>
      </c>
      <c r="E61" s="967">
        <v>1</v>
      </c>
      <c r="F61" s="803">
        <f t="shared" si="4"/>
        <v>6</v>
      </c>
      <c r="G61" s="812"/>
      <c r="H61" s="772"/>
      <c r="I61" s="773"/>
      <c r="J61" s="812"/>
      <c r="K61" s="772"/>
      <c r="L61" s="773"/>
      <c r="M61" s="812"/>
      <c r="N61" s="772"/>
      <c r="O61" s="773"/>
      <c r="P61" s="813">
        <f t="shared" si="5"/>
        <v>5</v>
      </c>
      <c r="Q61" s="814">
        <f t="shared" si="5"/>
        <v>1</v>
      </c>
      <c r="R61" s="811">
        <f t="shared" si="6"/>
        <v>6</v>
      </c>
      <c r="S61" s="783"/>
      <c r="T61" s="767"/>
      <c r="U61" s="768"/>
      <c r="V61" s="1045">
        <f>+P61</f>
        <v>5</v>
      </c>
      <c r="W61" s="869">
        <f>+Q61</f>
        <v>1</v>
      </c>
      <c r="X61" s="815">
        <f t="shared" si="7"/>
        <v>6</v>
      </c>
    </row>
    <row r="62" spans="2:24" ht="29.25" customHeight="1">
      <c r="B62" s="737"/>
      <c r="C62" s="793" t="s">
        <v>178</v>
      </c>
      <c r="D62" s="783"/>
      <c r="E62" s="967">
        <v>7</v>
      </c>
      <c r="F62" s="803">
        <f t="shared" si="4"/>
        <v>7</v>
      </c>
      <c r="G62" s="812"/>
      <c r="H62" s="772"/>
      <c r="I62" s="773"/>
      <c r="J62" s="812"/>
      <c r="K62" s="772"/>
      <c r="L62" s="773"/>
      <c r="M62" s="812"/>
      <c r="N62" s="772"/>
      <c r="O62" s="773"/>
      <c r="P62" s="812"/>
      <c r="Q62" s="814">
        <f t="shared" si="5"/>
        <v>7</v>
      </c>
      <c r="R62" s="811">
        <f t="shared" si="6"/>
        <v>7</v>
      </c>
      <c r="S62" s="783"/>
      <c r="T62" s="967">
        <v>1</v>
      </c>
      <c r="U62" s="815">
        <f>SUM(S62:T62)</f>
        <v>1</v>
      </c>
      <c r="V62" s="767"/>
      <c r="W62" s="869">
        <f>+Q62+T62</f>
        <v>8</v>
      </c>
      <c r="X62" s="815">
        <f t="shared" si="7"/>
        <v>8</v>
      </c>
    </row>
    <row r="63" spans="2:24" ht="29.25" customHeight="1">
      <c r="B63" s="737"/>
      <c r="C63" s="790" t="s">
        <v>179</v>
      </c>
      <c r="D63" s="783"/>
      <c r="E63" s="967">
        <v>2</v>
      </c>
      <c r="F63" s="803">
        <f t="shared" si="4"/>
        <v>2</v>
      </c>
      <c r="G63" s="783"/>
      <c r="H63" s="767"/>
      <c r="I63" s="768"/>
      <c r="J63" s="783"/>
      <c r="K63" s="767"/>
      <c r="L63" s="768"/>
      <c r="M63" s="783"/>
      <c r="N63" s="767"/>
      <c r="O63" s="768"/>
      <c r="P63" s="783"/>
      <c r="Q63" s="807">
        <f t="shared" si="5"/>
        <v>2</v>
      </c>
      <c r="R63" s="803">
        <f t="shared" si="6"/>
        <v>2</v>
      </c>
      <c r="S63" s="783"/>
      <c r="T63" s="767"/>
      <c r="U63" s="768"/>
      <c r="V63" s="767"/>
      <c r="W63" s="781">
        <f>+Q63</f>
        <v>2</v>
      </c>
      <c r="X63" s="805">
        <f t="shared" si="7"/>
        <v>2</v>
      </c>
    </row>
    <row r="64" spans="2:24" ht="29.25" customHeight="1">
      <c r="B64" s="738"/>
      <c r="C64" s="790" t="s">
        <v>164</v>
      </c>
      <c r="D64" s="966">
        <v>3</v>
      </c>
      <c r="E64" s="967">
        <v>2</v>
      </c>
      <c r="F64" s="803">
        <f t="shared" si="4"/>
        <v>5</v>
      </c>
      <c r="G64" s="783"/>
      <c r="H64" s="767"/>
      <c r="I64" s="768"/>
      <c r="J64" s="783"/>
      <c r="K64" s="767"/>
      <c r="L64" s="768"/>
      <c r="M64" s="783"/>
      <c r="N64" s="767"/>
      <c r="O64" s="768"/>
      <c r="P64" s="969">
        <f>+D64+M64</f>
        <v>3</v>
      </c>
      <c r="Q64" s="968">
        <f>+E64+N64</f>
        <v>2</v>
      </c>
      <c r="R64" s="803">
        <f t="shared" si="6"/>
        <v>5</v>
      </c>
      <c r="S64" s="966">
        <v>1</v>
      </c>
      <c r="T64" s="967">
        <v>3</v>
      </c>
      <c r="U64" s="805">
        <f aca="true" t="shared" si="10" ref="U64:U74">SUM(S64:T64)</f>
        <v>4</v>
      </c>
      <c r="V64" s="1113">
        <f aca="true" t="shared" si="11" ref="V64:W74">+P64+S64</f>
        <v>4</v>
      </c>
      <c r="W64" s="781">
        <f t="shared" si="11"/>
        <v>5</v>
      </c>
      <c r="X64" s="805">
        <f t="shared" si="7"/>
        <v>9</v>
      </c>
    </row>
    <row r="65" spans="2:24" ht="29.25" customHeight="1">
      <c r="B65" s="738"/>
      <c r="C65" s="790" t="s">
        <v>340</v>
      </c>
      <c r="D65" s="966">
        <v>1</v>
      </c>
      <c r="E65" s="767"/>
      <c r="F65" s="803">
        <f t="shared" si="4"/>
        <v>1</v>
      </c>
      <c r="G65" s="783"/>
      <c r="H65" s="767"/>
      <c r="I65" s="768"/>
      <c r="J65" s="783"/>
      <c r="K65" s="767"/>
      <c r="L65" s="768"/>
      <c r="M65" s="783"/>
      <c r="N65" s="767"/>
      <c r="O65" s="768"/>
      <c r="P65" s="806">
        <f t="shared" si="5"/>
        <v>1</v>
      </c>
      <c r="Q65" s="767"/>
      <c r="R65" s="803">
        <f t="shared" si="6"/>
        <v>1</v>
      </c>
      <c r="S65" s="783"/>
      <c r="T65" s="767"/>
      <c r="U65" s="768"/>
      <c r="V65" s="1113">
        <f t="shared" si="11"/>
        <v>1</v>
      </c>
      <c r="W65" s="767"/>
      <c r="X65" s="805">
        <f t="shared" si="7"/>
        <v>1</v>
      </c>
    </row>
    <row r="66" spans="2:24" ht="29.25" customHeight="1">
      <c r="B66" s="738"/>
      <c r="C66" s="790" t="s">
        <v>269</v>
      </c>
      <c r="D66" s="783"/>
      <c r="E66" s="767"/>
      <c r="F66" s="768"/>
      <c r="G66" s="783"/>
      <c r="H66" s="767"/>
      <c r="I66" s="768"/>
      <c r="J66" s="783"/>
      <c r="K66" s="767"/>
      <c r="L66" s="768"/>
      <c r="M66" s="783"/>
      <c r="N66" s="767"/>
      <c r="O66" s="768"/>
      <c r="P66" s="783"/>
      <c r="Q66" s="771"/>
      <c r="R66" s="770"/>
      <c r="S66" s="783"/>
      <c r="T66" s="767"/>
      <c r="U66" s="768"/>
      <c r="V66" s="783"/>
      <c r="W66" s="771"/>
      <c r="X66" s="768"/>
    </row>
    <row r="67" spans="2:24" ht="29.25" customHeight="1">
      <c r="B67" s="739"/>
      <c r="C67" s="790" t="s">
        <v>172</v>
      </c>
      <c r="D67" s="966">
        <v>2</v>
      </c>
      <c r="E67" s="967">
        <v>4</v>
      </c>
      <c r="F67" s="803">
        <f t="shared" si="4"/>
        <v>6</v>
      </c>
      <c r="G67" s="783"/>
      <c r="H67" s="767"/>
      <c r="I67" s="768"/>
      <c r="J67" s="783"/>
      <c r="K67" s="767"/>
      <c r="L67" s="768"/>
      <c r="M67" s="783"/>
      <c r="N67" s="767"/>
      <c r="O67" s="768"/>
      <c r="P67" s="806">
        <f t="shared" si="5"/>
        <v>2</v>
      </c>
      <c r="Q67" s="807">
        <f t="shared" si="5"/>
        <v>4</v>
      </c>
      <c r="R67" s="803">
        <f t="shared" si="6"/>
        <v>6</v>
      </c>
      <c r="S67" s="966">
        <v>3</v>
      </c>
      <c r="T67" s="967">
        <v>1</v>
      </c>
      <c r="U67" s="805">
        <f t="shared" si="10"/>
        <v>4</v>
      </c>
      <c r="V67" s="1113">
        <f t="shared" si="11"/>
        <v>5</v>
      </c>
      <c r="W67" s="781">
        <f t="shared" si="11"/>
        <v>5</v>
      </c>
      <c r="X67" s="805">
        <f t="shared" si="7"/>
        <v>10</v>
      </c>
    </row>
    <row r="68" spans="2:24" ht="29.25" customHeight="1">
      <c r="B68" s="739" t="s">
        <v>156</v>
      </c>
      <c r="C68" s="790" t="s">
        <v>344</v>
      </c>
      <c r="D68" s="966">
        <v>1</v>
      </c>
      <c r="E68" s="967">
        <v>2</v>
      </c>
      <c r="F68" s="803">
        <f t="shared" si="4"/>
        <v>3</v>
      </c>
      <c r="G68" s="783"/>
      <c r="H68" s="767"/>
      <c r="I68" s="768"/>
      <c r="J68" s="783"/>
      <c r="K68" s="767"/>
      <c r="L68" s="768"/>
      <c r="M68" s="783"/>
      <c r="N68" s="767"/>
      <c r="O68" s="768"/>
      <c r="P68" s="806">
        <f t="shared" si="5"/>
        <v>1</v>
      </c>
      <c r="Q68" s="807">
        <f t="shared" si="5"/>
        <v>2</v>
      </c>
      <c r="R68" s="803">
        <f t="shared" si="6"/>
        <v>3</v>
      </c>
      <c r="S68" s="966">
        <v>1</v>
      </c>
      <c r="T68" s="967">
        <v>2</v>
      </c>
      <c r="U68" s="805">
        <f t="shared" si="10"/>
        <v>3</v>
      </c>
      <c r="V68" s="1113">
        <f t="shared" si="11"/>
        <v>2</v>
      </c>
      <c r="W68" s="781">
        <f t="shared" si="11"/>
        <v>4</v>
      </c>
      <c r="X68" s="805">
        <f t="shared" si="7"/>
        <v>6</v>
      </c>
    </row>
    <row r="69" spans="2:24" ht="29.25" customHeight="1">
      <c r="B69" s="738"/>
      <c r="C69" s="790" t="s">
        <v>217</v>
      </c>
      <c r="D69" s="966">
        <v>2</v>
      </c>
      <c r="E69" s="967">
        <v>6</v>
      </c>
      <c r="F69" s="803">
        <f t="shared" si="4"/>
        <v>8</v>
      </c>
      <c r="G69" s="783"/>
      <c r="H69" s="767"/>
      <c r="I69" s="768"/>
      <c r="J69" s="783"/>
      <c r="K69" s="767"/>
      <c r="L69" s="768"/>
      <c r="M69" s="783"/>
      <c r="N69" s="767"/>
      <c r="O69" s="768"/>
      <c r="P69" s="806">
        <f t="shared" si="5"/>
        <v>2</v>
      </c>
      <c r="Q69" s="807">
        <f t="shared" si="5"/>
        <v>6</v>
      </c>
      <c r="R69" s="803">
        <f t="shared" si="6"/>
        <v>8</v>
      </c>
      <c r="S69" s="783"/>
      <c r="T69" s="767"/>
      <c r="U69" s="768"/>
      <c r="V69" s="1113">
        <f t="shared" si="11"/>
        <v>2</v>
      </c>
      <c r="W69" s="781">
        <f t="shared" si="11"/>
        <v>6</v>
      </c>
      <c r="X69" s="805">
        <f t="shared" si="7"/>
        <v>8</v>
      </c>
    </row>
    <row r="70" spans="2:24" ht="29.25" customHeight="1">
      <c r="B70" s="739"/>
      <c r="C70" s="790" t="s">
        <v>173</v>
      </c>
      <c r="D70" s="783"/>
      <c r="E70" s="967">
        <v>5</v>
      </c>
      <c r="F70" s="803">
        <f t="shared" si="4"/>
        <v>5</v>
      </c>
      <c r="G70" s="783"/>
      <c r="H70" s="767"/>
      <c r="I70" s="768"/>
      <c r="J70" s="783"/>
      <c r="K70" s="767"/>
      <c r="L70" s="768"/>
      <c r="M70" s="783"/>
      <c r="N70" s="767"/>
      <c r="O70" s="768"/>
      <c r="P70" s="783"/>
      <c r="Q70" s="807">
        <f t="shared" si="5"/>
        <v>5</v>
      </c>
      <c r="R70" s="803">
        <f t="shared" si="6"/>
        <v>5</v>
      </c>
      <c r="S70" s="783"/>
      <c r="T70" s="967">
        <v>1</v>
      </c>
      <c r="U70" s="805">
        <f t="shared" si="10"/>
        <v>1</v>
      </c>
      <c r="V70" s="783"/>
      <c r="W70" s="781">
        <f t="shared" si="11"/>
        <v>6</v>
      </c>
      <c r="X70" s="805">
        <f t="shared" si="7"/>
        <v>6</v>
      </c>
    </row>
    <row r="71" spans="2:24" ht="29.25" customHeight="1">
      <c r="B71" s="738"/>
      <c r="C71" s="790" t="s">
        <v>167</v>
      </c>
      <c r="D71" s="966">
        <v>5</v>
      </c>
      <c r="E71" s="967">
        <v>5</v>
      </c>
      <c r="F71" s="803">
        <f t="shared" si="4"/>
        <v>10</v>
      </c>
      <c r="G71" s="783"/>
      <c r="H71" s="767"/>
      <c r="I71" s="768"/>
      <c r="J71" s="783"/>
      <c r="K71" s="767"/>
      <c r="L71" s="768"/>
      <c r="M71" s="783"/>
      <c r="N71" s="767"/>
      <c r="O71" s="768"/>
      <c r="P71" s="806">
        <f t="shared" si="5"/>
        <v>5</v>
      </c>
      <c r="Q71" s="807">
        <f t="shared" si="5"/>
        <v>5</v>
      </c>
      <c r="R71" s="803">
        <f t="shared" si="6"/>
        <v>10</v>
      </c>
      <c r="S71" s="966">
        <v>1</v>
      </c>
      <c r="T71" s="967">
        <v>1</v>
      </c>
      <c r="U71" s="805">
        <f t="shared" si="10"/>
        <v>2</v>
      </c>
      <c r="V71" s="1113">
        <f t="shared" si="11"/>
        <v>6</v>
      </c>
      <c r="W71" s="781">
        <f t="shared" si="11"/>
        <v>6</v>
      </c>
      <c r="X71" s="805">
        <f t="shared" si="7"/>
        <v>12</v>
      </c>
    </row>
    <row r="72" spans="2:24" ht="29.25" customHeight="1">
      <c r="B72" s="738"/>
      <c r="C72" s="790" t="s">
        <v>308</v>
      </c>
      <c r="D72" s="966">
        <v>5</v>
      </c>
      <c r="E72" s="967">
        <v>3</v>
      </c>
      <c r="F72" s="803">
        <f t="shared" si="4"/>
        <v>8</v>
      </c>
      <c r="G72" s="783"/>
      <c r="H72" s="767"/>
      <c r="I72" s="768"/>
      <c r="J72" s="783"/>
      <c r="K72" s="767"/>
      <c r="L72" s="768"/>
      <c r="M72" s="783"/>
      <c r="N72" s="767"/>
      <c r="O72" s="768"/>
      <c r="P72" s="806">
        <f t="shared" si="5"/>
        <v>5</v>
      </c>
      <c r="Q72" s="807">
        <f t="shared" si="5"/>
        <v>3</v>
      </c>
      <c r="R72" s="803">
        <f t="shared" si="6"/>
        <v>8</v>
      </c>
      <c r="S72" s="766"/>
      <c r="T72" s="770"/>
      <c r="U72" s="768"/>
      <c r="V72" s="1113">
        <f t="shared" si="11"/>
        <v>5</v>
      </c>
      <c r="W72" s="781">
        <f t="shared" si="11"/>
        <v>3</v>
      </c>
      <c r="X72" s="805">
        <f t="shared" si="7"/>
        <v>8</v>
      </c>
    </row>
    <row r="73" spans="2:24" ht="29.25" customHeight="1">
      <c r="B73" s="738"/>
      <c r="C73" s="792" t="s">
        <v>311</v>
      </c>
      <c r="D73" s="812"/>
      <c r="E73" s="772"/>
      <c r="F73" s="773"/>
      <c r="G73" s="812"/>
      <c r="H73" s="772"/>
      <c r="I73" s="773"/>
      <c r="J73" s="812"/>
      <c r="K73" s="772"/>
      <c r="L73" s="773"/>
      <c r="M73" s="812"/>
      <c r="N73" s="772"/>
      <c r="O73" s="773"/>
      <c r="P73" s="812"/>
      <c r="Q73" s="767"/>
      <c r="R73" s="768"/>
      <c r="S73" s="783"/>
      <c r="T73" s="767"/>
      <c r="U73" s="768"/>
      <c r="V73" s="767"/>
      <c r="W73" s="767"/>
      <c r="X73" s="768"/>
    </row>
    <row r="74" spans="2:24" ht="29.25" customHeight="1" thickBot="1">
      <c r="B74" s="739"/>
      <c r="C74" s="792" t="s">
        <v>170</v>
      </c>
      <c r="D74" s="812"/>
      <c r="E74" s="967">
        <v>9</v>
      </c>
      <c r="F74" s="811">
        <f t="shared" si="4"/>
        <v>9</v>
      </c>
      <c r="G74" s="812"/>
      <c r="H74" s="772"/>
      <c r="I74" s="773"/>
      <c r="J74" s="812"/>
      <c r="K74" s="772"/>
      <c r="L74" s="773"/>
      <c r="M74" s="812"/>
      <c r="N74" s="772"/>
      <c r="O74" s="773"/>
      <c r="P74" s="812"/>
      <c r="Q74" s="814">
        <f t="shared" si="5"/>
        <v>9</v>
      </c>
      <c r="R74" s="811">
        <f t="shared" si="6"/>
        <v>9</v>
      </c>
      <c r="S74" s="966">
        <v>2</v>
      </c>
      <c r="T74" s="967">
        <v>2</v>
      </c>
      <c r="U74" s="805">
        <f t="shared" si="10"/>
        <v>4</v>
      </c>
      <c r="V74" s="1045">
        <f t="shared" si="11"/>
        <v>2</v>
      </c>
      <c r="W74" s="869">
        <f t="shared" si="11"/>
        <v>11</v>
      </c>
      <c r="X74" s="805">
        <f t="shared" si="7"/>
        <v>13</v>
      </c>
    </row>
    <row r="75" spans="2:24" ht="29.25" customHeight="1" thickBot="1">
      <c r="B75" s="739"/>
      <c r="C75" s="794" t="s">
        <v>312</v>
      </c>
      <c r="D75" s="819"/>
      <c r="E75" s="820"/>
      <c r="F75" s="1129"/>
      <c r="G75" s="819"/>
      <c r="H75" s="820"/>
      <c r="I75" s="821"/>
      <c r="J75" s="822"/>
      <c r="K75" s="823"/>
      <c r="L75" s="824"/>
      <c r="M75" s="825">
        <v>7</v>
      </c>
      <c r="N75" s="826">
        <v>14</v>
      </c>
      <c r="O75" s="827">
        <f>SUM(M75,N75)</f>
        <v>21</v>
      </c>
      <c r="P75" s="828">
        <f>+M75</f>
        <v>7</v>
      </c>
      <c r="Q75" s="829">
        <f>+N75</f>
        <v>14</v>
      </c>
      <c r="R75" s="830">
        <f t="shared" si="6"/>
        <v>21</v>
      </c>
      <c r="S75" s="959"/>
      <c r="T75" s="960"/>
      <c r="U75" s="960"/>
      <c r="V75" s="1115">
        <f>+P75</f>
        <v>7</v>
      </c>
      <c r="W75" s="1116">
        <f>+Q75</f>
        <v>14</v>
      </c>
      <c r="X75" s="831">
        <f t="shared" si="7"/>
        <v>21</v>
      </c>
    </row>
    <row r="76" spans="2:24" ht="29.25" customHeight="1" thickBot="1">
      <c r="B76" s="741"/>
      <c r="C76" s="747" t="s">
        <v>20</v>
      </c>
      <c r="D76" s="748">
        <f>SUM(D46:D75)</f>
        <v>74</v>
      </c>
      <c r="E76" s="749">
        <f>SUM(E46:E75)</f>
        <v>103</v>
      </c>
      <c r="F76" s="750">
        <f>SUM(D76:E76)</f>
        <v>177</v>
      </c>
      <c r="G76" s="832"/>
      <c r="H76" s="833"/>
      <c r="I76" s="834"/>
      <c r="J76" s="832"/>
      <c r="K76" s="833"/>
      <c r="L76" s="834"/>
      <c r="M76" s="835">
        <f>SUM(M46:M75)</f>
        <v>7</v>
      </c>
      <c r="N76" s="835">
        <f>SUM(N46:N75)</f>
        <v>14</v>
      </c>
      <c r="O76" s="836">
        <f>SUM(M76:N76)</f>
        <v>21</v>
      </c>
      <c r="P76" s="748">
        <f>SUM(P46:P75)</f>
        <v>81</v>
      </c>
      <c r="Q76" s="749">
        <f>SUM(Q46:Q75)</f>
        <v>117</v>
      </c>
      <c r="R76" s="750">
        <f>SUM(P76:Q76)</f>
        <v>198</v>
      </c>
      <c r="S76" s="753">
        <f>SUM(S48:S75)</f>
        <v>27</v>
      </c>
      <c r="T76" s="751">
        <f>SUM(T48:T75)</f>
        <v>25</v>
      </c>
      <c r="U76" s="752">
        <f>SUM(S76:T76)</f>
        <v>52</v>
      </c>
      <c r="V76" s="754">
        <f>SUM(V46:V75)</f>
        <v>108</v>
      </c>
      <c r="W76" s="751">
        <f>SUM(W46:W75)</f>
        <v>142</v>
      </c>
      <c r="X76" s="752">
        <f>SUM(V76:W76)</f>
        <v>250</v>
      </c>
    </row>
    <row r="77" spans="2:24" ht="30" customHeight="1">
      <c r="B77" s="1216" t="s">
        <v>10</v>
      </c>
      <c r="C77" s="1216"/>
      <c r="D77" s="1216"/>
      <c r="E77" s="1216"/>
      <c r="F77" s="1216"/>
      <c r="G77" s="1216"/>
      <c r="H77" s="1216"/>
      <c r="I77" s="1216"/>
      <c r="J77" s="1216"/>
      <c r="K77" s="1216"/>
      <c r="L77" s="1216"/>
      <c r="M77" s="1216"/>
      <c r="N77" s="1216"/>
      <c r="O77" s="1216"/>
      <c r="P77" s="1216"/>
      <c r="Q77" s="1216"/>
      <c r="R77" s="1216"/>
      <c r="S77" s="1216"/>
      <c r="T77" s="1216"/>
      <c r="U77" s="1216"/>
      <c r="V77" s="1216"/>
      <c r="W77" s="1216"/>
      <c r="X77" s="1216"/>
    </row>
    <row r="78" spans="2:24" ht="30" customHeight="1">
      <c r="B78" s="1216" t="s">
        <v>0</v>
      </c>
      <c r="C78" s="1216"/>
      <c r="D78" s="1216"/>
      <c r="E78" s="1216"/>
      <c r="F78" s="1216"/>
      <c r="G78" s="1216"/>
      <c r="H78" s="1216"/>
      <c r="I78" s="1216"/>
      <c r="J78" s="1216"/>
      <c r="K78" s="1216"/>
      <c r="L78" s="1216"/>
      <c r="M78" s="1216"/>
      <c r="N78" s="1216"/>
      <c r="O78" s="1216"/>
      <c r="P78" s="1216"/>
      <c r="Q78" s="1216"/>
      <c r="R78" s="1216"/>
      <c r="S78" s="1216"/>
      <c r="T78" s="1216"/>
      <c r="U78" s="1216"/>
      <c r="V78" s="1216"/>
      <c r="W78" s="1216"/>
      <c r="X78" s="1216"/>
    </row>
    <row r="79" spans="2:24" ht="30" customHeight="1" thickBot="1">
      <c r="B79" s="1215" t="s">
        <v>346</v>
      </c>
      <c r="C79" s="1215"/>
      <c r="D79" s="1215"/>
      <c r="E79" s="1215"/>
      <c r="F79" s="1215"/>
      <c r="G79" s="1215"/>
      <c r="H79" s="1215"/>
      <c r="I79" s="1215"/>
      <c r="J79" s="1215"/>
      <c r="K79" s="1215"/>
      <c r="L79" s="1215"/>
      <c r="M79" s="1215"/>
      <c r="N79" s="1215"/>
      <c r="O79" s="1215"/>
      <c r="P79" s="1215"/>
      <c r="Q79" s="1215"/>
      <c r="R79" s="1215"/>
      <c r="S79" s="1215"/>
      <c r="T79" s="1215"/>
      <c r="U79" s="1215"/>
      <c r="V79" s="1215"/>
      <c r="W79" s="1215"/>
      <c r="X79" s="1215"/>
    </row>
    <row r="80" spans="2:24" ht="30" customHeight="1" thickBot="1">
      <c r="B80" s="1197" t="s">
        <v>16</v>
      </c>
      <c r="C80" s="1198"/>
      <c r="D80" s="1199" t="s">
        <v>18</v>
      </c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1"/>
      <c r="S80" s="1202" t="s">
        <v>19</v>
      </c>
      <c r="T80" s="1203"/>
      <c r="U80" s="1204"/>
      <c r="V80" s="1208" t="s">
        <v>22</v>
      </c>
      <c r="W80" s="1209"/>
      <c r="X80" s="1210"/>
    </row>
    <row r="81" spans="2:24" ht="30" customHeight="1" thickBot="1">
      <c r="B81" s="973" t="s">
        <v>17</v>
      </c>
      <c r="C81" s="974"/>
      <c r="D81" s="1199" t="s">
        <v>27</v>
      </c>
      <c r="E81" s="1200"/>
      <c r="F81" s="1201"/>
      <c r="G81" s="1199" t="s">
        <v>26</v>
      </c>
      <c r="H81" s="1200"/>
      <c r="I81" s="1211"/>
      <c r="J81" s="1199" t="s">
        <v>254</v>
      </c>
      <c r="K81" s="1200"/>
      <c r="L81" s="1211"/>
      <c r="M81" s="1199" t="s">
        <v>253</v>
      </c>
      <c r="N81" s="1200"/>
      <c r="O81" s="1211"/>
      <c r="P81" s="1199" t="s">
        <v>20</v>
      </c>
      <c r="Q81" s="1200"/>
      <c r="R81" s="1201"/>
      <c r="S81" s="1205"/>
      <c r="T81" s="1206"/>
      <c r="U81" s="1207"/>
      <c r="V81" s="1212" t="s">
        <v>20</v>
      </c>
      <c r="W81" s="1213"/>
      <c r="X81" s="1214"/>
    </row>
    <row r="82" spans="2:24" ht="30" customHeight="1" thickBot="1">
      <c r="B82" s="975"/>
      <c r="C82" s="976" t="s">
        <v>21</v>
      </c>
      <c r="D82" s="977" t="s">
        <v>5</v>
      </c>
      <c r="E82" s="978" t="s">
        <v>6</v>
      </c>
      <c r="F82" s="979" t="s">
        <v>7</v>
      </c>
      <c r="G82" s="986" t="s">
        <v>5</v>
      </c>
      <c r="H82" s="987" t="s">
        <v>6</v>
      </c>
      <c r="I82" s="979" t="s">
        <v>7</v>
      </c>
      <c r="J82" s="990" t="s">
        <v>5</v>
      </c>
      <c r="K82" s="988" t="s">
        <v>6</v>
      </c>
      <c r="L82" s="989" t="s">
        <v>7</v>
      </c>
      <c r="M82" s="986" t="s">
        <v>5</v>
      </c>
      <c r="N82" s="987" t="s">
        <v>6</v>
      </c>
      <c r="O82" s="979" t="s">
        <v>7</v>
      </c>
      <c r="P82" s="976" t="s">
        <v>5</v>
      </c>
      <c r="Q82" s="978" t="s">
        <v>6</v>
      </c>
      <c r="R82" s="979" t="s">
        <v>7</v>
      </c>
      <c r="S82" s="976" t="s">
        <v>5</v>
      </c>
      <c r="T82" s="978" t="s">
        <v>6</v>
      </c>
      <c r="U82" s="979" t="s">
        <v>7</v>
      </c>
      <c r="V82" s="977" t="s">
        <v>5</v>
      </c>
      <c r="W82" s="978" t="s">
        <v>6</v>
      </c>
      <c r="X82" s="992" t="s">
        <v>7</v>
      </c>
    </row>
    <row r="83" spans="2:24" ht="29.25" customHeight="1">
      <c r="B83" s="839"/>
      <c r="C83" s="842" t="s">
        <v>180</v>
      </c>
      <c r="D83" s="789">
        <v>1</v>
      </c>
      <c r="E83" s="786">
        <v>5</v>
      </c>
      <c r="F83" s="845">
        <f aca="true" t="shared" si="12" ref="F83:F93">SUM(D83:E83)</f>
        <v>6</v>
      </c>
      <c r="G83" s="846"/>
      <c r="H83" s="847"/>
      <c r="I83" s="848"/>
      <c r="J83" s="849"/>
      <c r="K83" s="847"/>
      <c r="L83" s="850"/>
      <c r="M83" s="849"/>
      <c r="N83" s="847"/>
      <c r="O83" s="848"/>
      <c r="P83" s="851">
        <f>+D83+G83+J83+M83</f>
        <v>1</v>
      </c>
      <c r="Q83" s="851">
        <f>+E83+H83+K83+N83</f>
        <v>5</v>
      </c>
      <c r="R83" s="852">
        <f aca="true" t="shared" si="13" ref="R83:R92">SUM(P83:Q83)</f>
        <v>6</v>
      </c>
      <c r="S83" s="775"/>
      <c r="T83" s="776"/>
      <c r="U83" s="810">
        <f aca="true" t="shared" si="14" ref="U83:U90">SUM(S83:T83)</f>
        <v>0</v>
      </c>
      <c r="V83" s="1117">
        <f aca="true" t="shared" si="15" ref="V83:W97">+P83+S83</f>
        <v>1</v>
      </c>
      <c r="W83" s="1118">
        <f t="shared" si="15"/>
        <v>5</v>
      </c>
      <c r="X83" s="853">
        <f>SUM(V83:W83)</f>
        <v>6</v>
      </c>
    </row>
    <row r="84" spans="2:24" ht="29.25" customHeight="1">
      <c r="B84" s="840"/>
      <c r="C84" s="843" t="s">
        <v>181</v>
      </c>
      <c r="D84" s="854">
        <v>4</v>
      </c>
      <c r="E84" s="787">
        <v>1</v>
      </c>
      <c r="F84" s="855">
        <f t="shared" si="12"/>
        <v>5</v>
      </c>
      <c r="G84" s="856"/>
      <c r="H84" s="857"/>
      <c r="I84" s="858"/>
      <c r="J84" s="859"/>
      <c r="K84" s="857"/>
      <c r="L84" s="858"/>
      <c r="M84" s="859"/>
      <c r="N84" s="857"/>
      <c r="O84" s="858"/>
      <c r="P84" s="851">
        <f aca="true" t="shared" si="16" ref="P84:P104">+D84+G84+J84+M84</f>
        <v>4</v>
      </c>
      <c r="Q84" s="851">
        <f aca="true" t="shared" si="17" ref="Q84:Q104">+E84+H84+K84+N84</f>
        <v>1</v>
      </c>
      <c r="R84" s="860">
        <f t="shared" si="13"/>
        <v>5</v>
      </c>
      <c r="S84" s="784">
        <v>1</v>
      </c>
      <c r="T84" s="861">
        <v>1</v>
      </c>
      <c r="U84" s="862">
        <f t="shared" si="14"/>
        <v>2</v>
      </c>
      <c r="V84" s="780">
        <f t="shared" si="15"/>
        <v>5</v>
      </c>
      <c r="W84" s="1119">
        <f t="shared" si="15"/>
        <v>2</v>
      </c>
      <c r="X84" s="805">
        <f>SUM(V84:W84)</f>
        <v>7</v>
      </c>
    </row>
    <row r="85" spans="2:24" ht="29.25" customHeight="1">
      <c r="B85" s="994" t="s">
        <v>182</v>
      </c>
      <c r="C85" s="843" t="s">
        <v>183</v>
      </c>
      <c r="D85" s="854">
        <v>2</v>
      </c>
      <c r="E85" s="787">
        <v>2</v>
      </c>
      <c r="F85" s="855">
        <f t="shared" si="12"/>
        <v>4</v>
      </c>
      <c r="G85" s="856"/>
      <c r="H85" s="857"/>
      <c r="I85" s="858"/>
      <c r="J85" s="859"/>
      <c r="K85" s="857"/>
      <c r="L85" s="858"/>
      <c r="M85" s="859"/>
      <c r="N85" s="857"/>
      <c r="O85" s="858"/>
      <c r="P85" s="851">
        <f t="shared" si="16"/>
        <v>2</v>
      </c>
      <c r="Q85" s="851">
        <f t="shared" si="17"/>
        <v>2</v>
      </c>
      <c r="R85" s="860">
        <f t="shared" si="13"/>
        <v>4</v>
      </c>
      <c r="S85" s="746">
        <v>2</v>
      </c>
      <c r="T85" s="861">
        <v>1</v>
      </c>
      <c r="U85" s="862">
        <f t="shared" si="14"/>
        <v>3</v>
      </c>
      <c r="V85" s="780">
        <f t="shared" si="15"/>
        <v>4</v>
      </c>
      <c r="W85" s="1119">
        <f t="shared" si="15"/>
        <v>3</v>
      </c>
      <c r="X85" s="805">
        <f>SUM(V85:W85)</f>
        <v>7</v>
      </c>
    </row>
    <row r="86" spans="2:24" ht="29.25" customHeight="1">
      <c r="B86" s="994"/>
      <c r="C86" s="843" t="s">
        <v>228</v>
      </c>
      <c r="D86" s="856"/>
      <c r="E86" s="787">
        <v>3</v>
      </c>
      <c r="F86" s="855">
        <f>SUM(D86:E86)</f>
        <v>3</v>
      </c>
      <c r="G86" s="856"/>
      <c r="H86" s="857"/>
      <c r="I86" s="858"/>
      <c r="J86" s="859"/>
      <c r="K86" s="857"/>
      <c r="L86" s="858"/>
      <c r="M86" s="859"/>
      <c r="N86" s="857"/>
      <c r="O86" s="858"/>
      <c r="P86" s="766"/>
      <c r="Q86" s="851">
        <f t="shared" si="17"/>
        <v>3</v>
      </c>
      <c r="R86" s="860">
        <f>SUM(P86:Q86)</f>
        <v>3</v>
      </c>
      <c r="S86" s="770"/>
      <c r="T86" s="767"/>
      <c r="U86" s="809"/>
      <c r="V86" s="766"/>
      <c r="W86" s="1119">
        <f t="shared" si="15"/>
        <v>3</v>
      </c>
      <c r="X86" s="805">
        <f>SUM(V86:W86)</f>
        <v>3</v>
      </c>
    </row>
    <row r="87" spans="2:24" ht="29.25" customHeight="1">
      <c r="B87" s="994"/>
      <c r="C87" s="843" t="s">
        <v>261</v>
      </c>
      <c r="D87" s="856"/>
      <c r="E87" s="857"/>
      <c r="F87" s="858"/>
      <c r="G87" s="856"/>
      <c r="H87" s="857"/>
      <c r="I87" s="858"/>
      <c r="J87" s="859"/>
      <c r="K87" s="857"/>
      <c r="L87" s="858"/>
      <c r="M87" s="859"/>
      <c r="N87" s="857"/>
      <c r="O87" s="858"/>
      <c r="P87" s="766"/>
      <c r="Q87" s="770"/>
      <c r="R87" s="809"/>
      <c r="S87" s="770"/>
      <c r="T87" s="767"/>
      <c r="U87" s="809"/>
      <c r="V87" s="770"/>
      <c r="W87" s="767"/>
      <c r="X87" s="809"/>
    </row>
    <row r="88" spans="2:24" ht="29.25" customHeight="1">
      <c r="B88" s="994"/>
      <c r="C88" s="843" t="s">
        <v>262</v>
      </c>
      <c r="D88" s="788">
        <v>1</v>
      </c>
      <c r="E88" s="1130"/>
      <c r="F88" s="855">
        <f>SUM(D88:E88)</f>
        <v>1</v>
      </c>
      <c r="G88" s="856"/>
      <c r="H88" s="857"/>
      <c r="I88" s="858"/>
      <c r="J88" s="859"/>
      <c r="K88" s="857"/>
      <c r="L88" s="858"/>
      <c r="M88" s="859"/>
      <c r="N88" s="857"/>
      <c r="O88" s="858"/>
      <c r="P88" s="851">
        <f t="shared" si="16"/>
        <v>1</v>
      </c>
      <c r="Q88" s="767"/>
      <c r="R88" s="860">
        <f>SUM(P88:Q88)</f>
        <v>1</v>
      </c>
      <c r="S88" s="770"/>
      <c r="T88" s="767"/>
      <c r="U88" s="809"/>
      <c r="V88" s="780">
        <f t="shared" si="15"/>
        <v>1</v>
      </c>
      <c r="W88" s="767"/>
      <c r="X88" s="805">
        <f>SUM(V88:W88)</f>
        <v>1</v>
      </c>
    </row>
    <row r="89" spans="2:24" ht="29.25" customHeight="1">
      <c r="B89" s="994"/>
      <c r="C89" s="843" t="s">
        <v>229</v>
      </c>
      <c r="D89" s="856"/>
      <c r="E89" s="1130"/>
      <c r="F89" s="858"/>
      <c r="G89" s="856"/>
      <c r="H89" s="857"/>
      <c r="I89" s="858"/>
      <c r="J89" s="859"/>
      <c r="K89" s="857"/>
      <c r="L89" s="858"/>
      <c r="M89" s="859"/>
      <c r="N89" s="857"/>
      <c r="O89" s="858"/>
      <c r="P89" s="766"/>
      <c r="Q89" s="1133"/>
      <c r="R89" s="768"/>
      <c r="S89" s="770"/>
      <c r="T89" s="767"/>
      <c r="U89" s="809"/>
      <c r="V89" s="770"/>
      <c r="W89" s="767"/>
      <c r="X89" s="809"/>
    </row>
    <row r="90" spans="2:24" ht="29.25" customHeight="1">
      <c r="B90" s="995"/>
      <c r="C90" s="843" t="s">
        <v>184</v>
      </c>
      <c r="D90" s="854">
        <v>10</v>
      </c>
      <c r="E90" s="787">
        <v>9</v>
      </c>
      <c r="F90" s="855">
        <f t="shared" si="12"/>
        <v>19</v>
      </c>
      <c r="G90" s="856"/>
      <c r="H90" s="857"/>
      <c r="I90" s="858"/>
      <c r="J90" s="859"/>
      <c r="K90" s="857"/>
      <c r="L90" s="858"/>
      <c r="M90" s="859"/>
      <c r="N90" s="857"/>
      <c r="O90" s="858"/>
      <c r="P90" s="851">
        <f t="shared" si="16"/>
        <v>10</v>
      </c>
      <c r="Q90" s="851">
        <f t="shared" si="17"/>
        <v>9</v>
      </c>
      <c r="R90" s="864">
        <f t="shared" si="13"/>
        <v>19</v>
      </c>
      <c r="S90" s="784">
        <v>2</v>
      </c>
      <c r="T90" s="861">
        <v>2</v>
      </c>
      <c r="U90" s="862">
        <f t="shared" si="14"/>
        <v>4</v>
      </c>
      <c r="V90" s="780">
        <f t="shared" si="15"/>
        <v>12</v>
      </c>
      <c r="W90" s="1119">
        <f t="shared" si="15"/>
        <v>11</v>
      </c>
      <c r="X90" s="805">
        <f aca="true" t="shared" si="18" ref="X90:X95">SUM(V90:W90)</f>
        <v>23</v>
      </c>
    </row>
    <row r="91" spans="2:24" ht="29.25" customHeight="1">
      <c r="B91" s="995"/>
      <c r="C91" s="843" t="s">
        <v>185</v>
      </c>
      <c r="D91" s="865">
        <v>1</v>
      </c>
      <c r="E91" s="866">
        <v>3</v>
      </c>
      <c r="F91" s="867">
        <f t="shared" si="12"/>
        <v>4</v>
      </c>
      <c r="G91" s="856"/>
      <c r="H91" s="857"/>
      <c r="I91" s="858"/>
      <c r="J91" s="859"/>
      <c r="K91" s="857"/>
      <c r="L91" s="858"/>
      <c r="M91" s="859"/>
      <c r="N91" s="857"/>
      <c r="O91" s="858"/>
      <c r="P91" s="851">
        <f t="shared" si="16"/>
        <v>1</v>
      </c>
      <c r="Q91" s="851">
        <f t="shared" si="17"/>
        <v>3</v>
      </c>
      <c r="R91" s="864">
        <f t="shared" si="13"/>
        <v>4</v>
      </c>
      <c r="S91" s="770"/>
      <c r="T91" s="767"/>
      <c r="U91" s="809"/>
      <c r="V91" s="780">
        <f t="shared" si="15"/>
        <v>1</v>
      </c>
      <c r="W91" s="1119">
        <f t="shared" si="15"/>
        <v>3</v>
      </c>
      <c r="X91" s="805">
        <f t="shared" si="18"/>
        <v>4</v>
      </c>
    </row>
    <row r="92" spans="2:24" ht="29.25" customHeight="1">
      <c r="B92" s="994" t="s">
        <v>186</v>
      </c>
      <c r="C92" s="843" t="s">
        <v>187</v>
      </c>
      <c r="D92" s="854">
        <v>8</v>
      </c>
      <c r="E92" s="787">
        <v>10</v>
      </c>
      <c r="F92" s="855">
        <f t="shared" si="12"/>
        <v>18</v>
      </c>
      <c r="G92" s="856"/>
      <c r="H92" s="857"/>
      <c r="I92" s="858"/>
      <c r="J92" s="859"/>
      <c r="K92" s="857"/>
      <c r="L92" s="858"/>
      <c r="M92" s="859"/>
      <c r="N92" s="857"/>
      <c r="O92" s="858"/>
      <c r="P92" s="851">
        <f t="shared" si="16"/>
        <v>8</v>
      </c>
      <c r="Q92" s="851">
        <f t="shared" si="17"/>
        <v>10</v>
      </c>
      <c r="R92" s="870">
        <f t="shared" si="13"/>
        <v>18</v>
      </c>
      <c r="S92" s="784">
        <v>1</v>
      </c>
      <c r="T92" s="781">
        <v>4</v>
      </c>
      <c r="U92" s="805">
        <f>SUM(S92:T92)</f>
        <v>5</v>
      </c>
      <c r="V92" s="780">
        <f t="shared" si="15"/>
        <v>9</v>
      </c>
      <c r="W92" s="1119">
        <f t="shared" si="15"/>
        <v>14</v>
      </c>
      <c r="X92" s="805">
        <f t="shared" si="18"/>
        <v>23</v>
      </c>
    </row>
    <row r="93" spans="2:24" ht="29.25" customHeight="1">
      <c r="B93" s="995"/>
      <c r="C93" s="843" t="s">
        <v>188</v>
      </c>
      <c r="D93" s="854">
        <v>4</v>
      </c>
      <c r="E93" s="787">
        <v>13</v>
      </c>
      <c r="F93" s="855">
        <f t="shared" si="12"/>
        <v>17</v>
      </c>
      <c r="G93" s="871"/>
      <c r="H93" s="872"/>
      <c r="I93" s="873"/>
      <c r="J93" s="883">
        <v>4</v>
      </c>
      <c r="K93" s="779">
        <v>10</v>
      </c>
      <c r="L93" s="805">
        <f>+J93+K93</f>
        <v>14</v>
      </c>
      <c r="M93" s="874"/>
      <c r="N93" s="872"/>
      <c r="O93" s="873"/>
      <c r="P93" s="851">
        <f t="shared" si="16"/>
        <v>8</v>
      </c>
      <c r="Q93" s="851">
        <f t="shared" si="17"/>
        <v>23</v>
      </c>
      <c r="R93" s="870">
        <f aca="true" t="shared" si="19" ref="R93:R104">SUM(P93:Q93)</f>
        <v>31</v>
      </c>
      <c r="S93" s="770"/>
      <c r="T93" s="771"/>
      <c r="U93" s="809"/>
      <c r="V93" s="780">
        <f t="shared" si="15"/>
        <v>8</v>
      </c>
      <c r="W93" s="1119">
        <f t="shared" si="15"/>
        <v>23</v>
      </c>
      <c r="X93" s="805">
        <f t="shared" si="18"/>
        <v>31</v>
      </c>
    </row>
    <row r="94" spans="2:24" ht="29.25" customHeight="1">
      <c r="B94" s="994"/>
      <c r="C94" s="843" t="s">
        <v>216</v>
      </c>
      <c r="D94" s="854">
        <v>2</v>
      </c>
      <c r="E94" s="787">
        <v>1</v>
      </c>
      <c r="F94" s="855">
        <f aca="true" t="shared" si="20" ref="F94:F100">SUM(D94:E94)</f>
        <v>3</v>
      </c>
      <c r="G94" s="856"/>
      <c r="H94" s="857"/>
      <c r="I94" s="858"/>
      <c r="J94" s="883">
        <v>6</v>
      </c>
      <c r="K94" s="779">
        <v>6</v>
      </c>
      <c r="L94" s="805">
        <f>+J94+K94</f>
        <v>12</v>
      </c>
      <c r="M94" s="859"/>
      <c r="N94" s="857"/>
      <c r="O94" s="858"/>
      <c r="P94" s="851">
        <f t="shared" si="16"/>
        <v>8</v>
      </c>
      <c r="Q94" s="851">
        <f t="shared" si="17"/>
        <v>7</v>
      </c>
      <c r="R94" s="870">
        <f t="shared" si="19"/>
        <v>15</v>
      </c>
      <c r="S94" s="770"/>
      <c r="T94" s="781">
        <v>1</v>
      </c>
      <c r="U94" s="805">
        <f>SUM(S94:T94)</f>
        <v>1</v>
      </c>
      <c r="V94" s="780">
        <f t="shared" si="15"/>
        <v>8</v>
      </c>
      <c r="W94" s="1119">
        <f t="shared" si="15"/>
        <v>8</v>
      </c>
      <c r="X94" s="805">
        <f t="shared" si="18"/>
        <v>16</v>
      </c>
    </row>
    <row r="95" spans="2:24" ht="29.25" customHeight="1">
      <c r="B95" s="994"/>
      <c r="C95" s="843" t="s">
        <v>230</v>
      </c>
      <c r="D95" s="854">
        <v>1</v>
      </c>
      <c r="E95" s="787">
        <v>3</v>
      </c>
      <c r="F95" s="855">
        <f t="shared" si="20"/>
        <v>4</v>
      </c>
      <c r="G95" s="856"/>
      <c r="H95" s="857"/>
      <c r="I95" s="858"/>
      <c r="J95" s="859"/>
      <c r="K95" s="857"/>
      <c r="L95" s="858"/>
      <c r="M95" s="883">
        <v>22</v>
      </c>
      <c r="N95" s="779">
        <v>50</v>
      </c>
      <c r="O95" s="805">
        <f>+M95+N95</f>
        <v>72</v>
      </c>
      <c r="P95" s="851">
        <f t="shared" si="16"/>
        <v>23</v>
      </c>
      <c r="Q95" s="851">
        <f t="shared" si="17"/>
        <v>53</v>
      </c>
      <c r="R95" s="870">
        <f t="shared" si="19"/>
        <v>76</v>
      </c>
      <c r="S95" s="876"/>
      <c r="T95" s="877"/>
      <c r="U95" s="878"/>
      <c r="V95" s="780">
        <f t="shared" si="15"/>
        <v>23</v>
      </c>
      <c r="W95" s="1119">
        <f t="shared" si="15"/>
        <v>53</v>
      </c>
      <c r="X95" s="805">
        <f t="shared" si="18"/>
        <v>76</v>
      </c>
    </row>
    <row r="96" spans="2:31" ht="29.25" customHeight="1">
      <c r="B96" s="994"/>
      <c r="C96" s="843" t="s">
        <v>231</v>
      </c>
      <c r="D96" s="854">
        <v>1</v>
      </c>
      <c r="E96" s="1130"/>
      <c r="F96" s="855">
        <f t="shared" si="20"/>
        <v>1</v>
      </c>
      <c r="G96" s="856"/>
      <c r="H96" s="857"/>
      <c r="I96" s="858"/>
      <c r="J96" s="859"/>
      <c r="K96" s="857"/>
      <c r="L96" s="858"/>
      <c r="M96" s="859"/>
      <c r="N96" s="857"/>
      <c r="O96" s="858"/>
      <c r="P96" s="851">
        <f t="shared" si="16"/>
        <v>1</v>
      </c>
      <c r="Q96" s="1133"/>
      <c r="R96" s="870">
        <f t="shared" si="19"/>
        <v>1</v>
      </c>
      <c r="S96" s="876"/>
      <c r="T96" s="877"/>
      <c r="U96" s="878"/>
      <c r="V96" s="780">
        <f t="shared" si="15"/>
        <v>1</v>
      </c>
      <c r="W96" s="767"/>
      <c r="X96" s="805">
        <f aca="true" t="shared" si="21" ref="X96:X104">SUM(V96:W96)</f>
        <v>1</v>
      </c>
      <c r="AE96" s="766"/>
    </row>
    <row r="97" spans="2:24" ht="29.25" customHeight="1">
      <c r="B97" s="994"/>
      <c r="C97" s="843" t="s">
        <v>189</v>
      </c>
      <c r="D97" s="806">
        <v>3</v>
      </c>
      <c r="E97" s="1130"/>
      <c r="F97" s="875">
        <f t="shared" si="20"/>
        <v>3</v>
      </c>
      <c r="G97" s="856"/>
      <c r="H97" s="857"/>
      <c r="I97" s="858"/>
      <c r="J97" s="859"/>
      <c r="K97" s="857"/>
      <c r="L97" s="858"/>
      <c r="M97" s="859"/>
      <c r="N97" s="857"/>
      <c r="O97" s="858"/>
      <c r="P97" s="851">
        <f t="shared" si="16"/>
        <v>3</v>
      </c>
      <c r="Q97" s="1133"/>
      <c r="R97" s="870">
        <f t="shared" si="19"/>
        <v>3</v>
      </c>
      <c r="S97" s="876"/>
      <c r="T97" s="877"/>
      <c r="U97" s="878"/>
      <c r="V97" s="780">
        <f t="shared" si="15"/>
        <v>3</v>
      </c>
      <c r="W97" s="767"/>
      <c r="X97" s="805">
        <f t="shared" si="21"/>
        <v>3</v>
      </c>
    </row>
    <row r="98" spans="2:24" ht="29.25" customHeight="1">
      <c r="B98" s="994"/>
      <c r="C98" s="1132" t="s">
        <v>97</v>
      </c>
      <c r="D98" s="859"/>
      <c r="E98" s="1131"/>
      <c r="F98" s="858"/>
      <c r="G98" s="879"/>
      <c r="H98" s="857"/>
      <c r="I98" s="858"/>
      <c r="J98" s="880"/>
      <c r="K98" s="857"/>
      <c r="L98" s="858"/>
      <c r="M98" s="880"/>
      <c r="N98" s="857"/>
      <c r="O98" s="858"/>
      <c r="P98" s="766"/>
      <c r="Q98" s="1133"/>
      <c r="R98" s="768"/>
      <c r="S98" s="876"/>
      <c r="T98" s="877"/>
      <c r="U98" s="878"/>
      <c r="V98" s="770"/>
      <c r="W98" s="767"/>
      <c r="X98" s="809"/>
    </row>
    <row r="99" spans="2:24" ht="29.25" customHeight="1">
      <c r="B99" s="994"/>
      <c r="C99" s="1132" t="s">
        <v>338</v>
      </c>
      <c r="D99" s="859"/>
      <c r="E99" s="1131"/>
      <c r="F99" s="858"/>
      <c r="G99" s="879"/>
      <c r="H99" s="857"/>
      <c r="I99" s="858"/>
      <c r="J99" s="880"/>
      <c r="K99" s="857"/>
      <c r="L99" s="858"/>
      <c r="M99" s="880"/>
      <c r="N99" s="857"/>
      <c r="O99" s="858"/>
      <c r="P99" s="766"/>
      <c r="Q99" s="1133"/>
      <c r="R99" s="768"/>
      <c r="S99" s="876"/>
      <c r="T99" s="877"/>
      <c r="U99" s="878"/>
      <c r="V99" s="770"/>
      <c r="W99" s="767"/>
      <c r="X99" s="809"/>
    </row>
    <row r="100" spans="2:24" ht="29.25" customHeight="1">
      <c r="B100" s="994"/>
      <c r="C100" s="843" t="s">
        <v>260</v>
      </c>
      <c r="D100" s="806">
        <v>2</v>
      </c>
      <c r="E100" s="804">
        <v>3</v>
      </c>
      <c r="F100" s="875">
        <f t="shared" si="20"/>
        <v>5</v>
      </c>
      <c r="G100" s="879"/>
      <c r="H100" s="857"/>
      <c r="I100" s="858"/>
      <c r="J100" s="880"/>
      <c r="K100" s="857"/>
      <c r="L100" s="858"/>
      <c r="M100" s="880"/>
      <c r="N100" s="857"/>
      <c r="O100" s="858"/>
      <c r="P100" s="851">
        <f t="shared" si="16"/>
        <v>2</v>
      </c>
      <c r="Q100" s="851">
        <f t="shared" si="17"/>
        <v>3</v>
      </c>
      <c r="R100" s="870">
        <f t="shared" si="19"/>
        <v>5</v>
      </c>
      <c r="S100" s="876"/>
      <c r="T100" s="877"/>
      <c r="U100" s="878"/>
      <c r="V100" s="780">
        <f aca="true" t="shared" si="22" ref="V100:W104">+P100+S100</f>
        <v>2</v>
      </c>
      <c r="W100" s="1119">
        <f t="shared" si="22"/>
        <v>3</v>
      </c>
      <c r="X100" s="805">
        <f t="shared" si="21"/>
        <v>5</v>
      </c>
    </row>
    <row r="101" spans="2:24" ht="29.25" customHeight="1">
      <c r="B101" s="994" t="s">
        <v>156</v>
      </c>
      <c r="C101" s="843" t="s">
        <v>339</v>
      </c>
      <c r="D101" s="879"/>
      <c r="E101" s="857"/>
      <c r="F101" s="858"/>
      <c r="G101" s="879"/>
      <c r="H101" s="857"/>
      <c r="I101" s="858"/>
      <c r="J101" s="880"/>
      <c r="K101" s="857"/>
      <c r="L101" s="858"/>
      <c r="M101" s="880"/>
      <c r="N101" s="857"/>
      <c r="O101" s="858"/>
      <c r="P101" s="766"/>
      <c r="Q101" s="1133"/>
      <c r="R101" s="768"/>
      <c r="S101" s="876"/>
      <c r="T101" s="877"/>
      <c r="U101" s="878"/>
      <c r="V101" s="770"/>
      <c r="W101" s="767"/>
      <c r="X101" s="809"/>
    </row>
    <row r="102" spans="2:24" ht="29.25" customHeight="1">
      <c r="B102" s="840"/>
      <c r="C102" s="843" t="s">
        <v>255</v>
      </c>
      <c r="D102" s="881"/>
      <c r="E102" s="808"/>
      <c r="F102" s="882"/>
      <c r="G102" s="884"/>
      <c r="H102" s="872"/>
      <c r="I102" s="873"/>
      <c r="J102" s="883">
        <v>3</v>
      </c>
      <c r="K102" s="779">
        <v>7</v>
      </c>
      <c r="L102" s="805">
        <f>SUM(J102:K102)</f>
        <v>10</v>
      </c>
      <c r="M102" s="885"/>
      <c r="N102" s="872"/>
      <c r="O102" s="873"/>
      <c r="P102" s="851">
        <f t="shared" si="16"/>
        <v>3</v>
      </c>
      <c r="Q102" s="851">
        <f t="shared" si="17"/>
        <v>7</v>
      </c>
      <c r="R102" s="886">
        <f t="shared" si="19"/>
        <v>10</v>
      </c>
      <c r="S102" s="876"/>
      <c r="T102" s="877"/>
      <c r="U102" s="878"/>
      <c r="V102" s="780">
        <f t="shared" si="22"/>
        <v>3</v>
      </c>
      <c r="W102" s="1119">
        <f t="shared" si="22"/>
        <v>7</v>
      </c>
      <c r="X102" s="805">
        <f t="shared" si="21"/>
        <v>10</v>
      </c>
    </row>
    <row r="103" spans="2:24" ht="29.25" customHeight="1">
      <c r="B103" s="840"/>
      <c r="C103" s="843" t="s">
        <v>263</v>
      </c>
      <c r="D103" s="881"/>
      <c r="E103" s="808"/>
      <c r="F103" s="882"/>
      <c r="G103" s="884"/>
      <c r="H103" s="872"/>
      <c r="I103" s="873"/>
      <c r="J103" s="883">
        <v>7</v>
      </c>
      <c r="K103" s="779">
        <v>3</v>
      </c>
      <c r="L103" s="805">
        <f>SUM(J103:K103)</f>
        <v>10</v>
      </c>
      <c r="M103" s="885"/>
      <c r="N103" s="872"/>
      <c r="O103" s="873"/>
      <c r="P103" s="851">
        <f t="shared" si="16"/>
        <v>7</v>
      </c>
      <c r="Q103" s="851">
        <f t="shared" si="17"/>
        <v>3</v>
      </c>
      <c r="R103" s="886">
        <f>SUM(P103:Q103)</f>
        <v>10</v>
      </c>
      <c r="S103" s="876"/>
      <c r="T103" s="877"/>
      <c r="U103" s="878"/>
      <c r="V103" s="780">
        <f t="shared" si="22"/>
        <v>7</v>
      </c>
      <c r="W103" s="1119">
        <f t="shared" si="22"/>
        <v>3</v>
      </c>
      <c r="X103" s="805">
        <f t="shared" si="21"/>
        <v>10</v>
      </c>
    </row>
    <row r="104" spans="2:24" ht="29.25" customHeight="1" thickBot="1">
      <c r="B104" s="840"/>
      <c r="C104" s="844" t="s">
        <v>256</v>
      </c>
      <c r="D104" s="881"/>
      <c r="E104" s="808"/>
      <c r="F104" s="882"/>
      <c r="G104" s="884"/>
      <c r="H104" s="872"/>
      <c r="I104" s="873"/>
      <c r="J104" s="883">
        <v>5</v>
      </c>
      <c r="K104" s="779">
        <v>9</v>
      </c>
      <c r="L104" s="805">
        <f>SUM(J104:K104)</f>
        <v>14</v>
      </c>
      <c r="M104" s="885"/>
      <c r="N104" s="872"/>
      <c r="O104" s="873"/>
      <c r="P104" s="851">
        <f t="shared" si="16"/>
        <v>5</v>
      </c>
      <c r="Q104" s="851">
        <f t="shared" si="17"/>
        <v>9</v>
      </c>
      <c r="R104" s="886">
        <f t="shared" si="19"/>
        <v>14</v>
      </c>
      <c r="S104" s="876"/>
      <c r="T104" s="877"/>
      <c r="U104" s="878"/>
      <c r="V104" s="780">
        <f t="shared" si="22"/>
        <v>5</v>
      </c>
      <c r="W104" s="1119">
        <f t="shared" si="22"/>
        <v>9</v>
      </c>
      <c r="X104" s="805">
        <f t="shared" si="21"/>
        <v>14</v>
      </c>
    </row>
    <row r="105" spans="2:25" ht="29.25" customHeight="1" thickBot="1">
      <c r="B105" s="841"/>
      <c r="C105" s="745" t="s">
        <v>20</v>
      </c>
      <c r="D105" s="748">
        <f>SUM(D83:D104)</f>
        <v>40</v>
      </c>
      <c r="E105" s="887">
        <f>SUM(E83:E104)</f>
        <v>53</v>
      </c>
      <c r="F105" s="888">
        <f>SUM(D105:E105)</f>
        <v>93</v>
      </c>
      <c r="G105" s="889"/>
      <c r="H105" s="890"/>
      <c r="I105" s="891"/>
      <c r="J105" s="752">
        <f>SUM(J83:J104)</f>
        <v>25</v>
      </c>
      <c r="K105" s="754">
        <f>SUM(K83:K104)</f>
        <v>35</v>
      </c>
      <c r="L105" s="752">
        <f>SUM(J105:K105)</f>
        <v>60</v>
      </c>
      <c r="M105" s="993">
        <f>SUM(M83:M104)</f>
        <v>22</v>
      </c>
      <c r="N105" s="993">
        <f>SUM(N83:N104)</f>
        <v>50</v>
      </c>
      <c r="O105" s="752">
        <f>SUM(M105:N105)</f>
        <v>72</v>
      </c>
      <c r="P105" s="892">
        <f>SUM(P83:P104)</f>
        <v>87</v>
      </c>
      <c r="Q105" s="749">
        <f>SUM(Q83:Q104)</f>
        <v>138</v>
      </c>
      <c r="R105" s="750">
        <f>SUM(P105:Q105)</f>
        <v>225</v>
      </c>
      <c r="S105" s="754">
        <f>SUM(S83:S104)</f>
        <v>6</v>
      </c>
      <c r="T105" s="751">
        <f>SUM(T83:T104)</f>
        <v>9</v>
      </c>
      <c r="U105" s="752">
        <f>SUM(S105:T105)</f>
        <v>15</v>
      </c>
      <c r="V105" s="755">
        <f>SUM(V83:V104)</f>
        <v>93</v>
      </c>
      <c r="W105" s="893">
        <f>SUM(W83:W104)</f>
        <v>147</v>
      </c>
      <c r="X105" s="752">
        <f>SUM(V105:W105)</f>
        <v>240</v>
      </c>
      <c r="Y105" s="345"/>
    </row>
    <row r="106" spans="2:25" ht="29.25" customHeight="1">
      <c r="B106" s="723"/>
      <c r="C106" s="732"/>
      <c r="D106" s="730"/>
      <c r="E106" s="730"/>
      <c r="F106" s="730"/>
      <c r="G106" s="734"/>
      <c r="H106" s="734"/>
      <c r="I106" s="734"/>
      <c r="J106" s="728"/>
      <c r="K106" s="728"/>
      <c r="L106" s="728"/>
      <c r="M106" s="728"/>
      <c r="N106" s="728"/>
      <c r="O106" s="728"/>
      <c r="P106" s="730"/>
      <c r="Q106" s="730"/>
      <c r="R106" s="730"/>
      <c r="S106" s="728"/>
      <c r="T106" s="728"/>
      <c r="U106" s="728"/>
      <c r="V106" s="728"/>
      <c r="W106" s="728"/>
      <c r="X106" s="728"/>
      <c r="Y106" s="345"/>
    </row>
    <row r="107" spans="2:25" ht="29.25" customHeight="1">
      <c r="B107" s="344"/>
      <c r="C107" s="727"/>
      <c r="D107" s="731"/>
      <c r="E107" s="731"/>
      <c r="F107" s="731"/>
      <c r="G107" s="733"/>
      <c r="H107" s="733"/>
      <c r="I107" s="733"/>
      <c r="J107" s="729"/>
      <c r="K107" s="729"/>
      <c r="L107" s="729"/>
      <c r="M107" s="729"/>
      <c r="N107" s="729"/>
      <c r="O107" s="729"/>
      <c r="P107" s="731"/>
      <c r="Q107" s="731"/>
      <c r="R107" s="731"/>
      <c r="S107" s="729"/>
      <c r="T107" s="729"/>
      <c r="U107" s="729"/>
      <c r="V107" s="729"/>
      <c r="W107" s="729"/>
      <c r="X107" s="729"/>
      <c r="Y107" s="735"/>
    </row>
    <row r="108" spans="2:25" ht="30" customHeight="1">
      <c r="B108" s="1216" t="s">
        <v>10</v>
      </c>
      <c r="C108" s="1216"/>
      <c r="D108" s="1216"/>
      <c r="E108" s="1216"/>
      <c r="F108" s="1216"/>
      <c r="G108" s="1216"/>
      <c r="H108" s="1216"/>
      <c r="I108" s="1216"/>
      <c r="J108" s="1216"/>
      <c r="K108" s="1216"/>
      <c r="L108" s="1216"/>
      <c r="M108" s="1216"/>
      <c r="N108" s="1216"/>
      <c r="O108" s="1216"/>
      <c r="P108" s="1216"/>
      <c r="Q108" s="1216"/>
      <c r="R108" s="1216"/>
      <c r="S108" s="1216"/>
      <c r="T108" s="1216"/>
      <c r="U108" s="1216"/>
      <c r="V108" s="1216"/>
      <c r="W108" s="1216"/>
      <c r="X108" s="1216"/>
      <c r="Y108" s="345"/>
    </row>
    <row r="109" spans="2:25" ht="30" customHeight="1">
      <c r="B109" s="1216" t="s">
        <v>0</v>
      </c>
      <c r="C109" s="1216"/>
      <c r="D109" s="1216"/>
      <c r="E109" s="1216"/>
      <c r="F109" s="1216"/>
      <c r="G109" s="1216"/>
      <c r="H109" s="1216"/>
      <c r="I109" s="1216"/>
      <c r="J109" s="1216"/>
      <c r="K109" s="1216"/>
      <c r="L109" s="1216"/>
      <c r="M109" s="1216"/>
      <c r="N109" s="1216"/>
      <c r="O109" s="1216"/>
      <c r="P109" s="1216"/>
      <c r="Q109" s="1216"/>
      <c r="R109" s="1216"/>
      <c r="S109" s="1216"/>
      <c r="T109" s="1216"/>
      <c r="U109" s="1216"/>
      <c r="V109" s="1216"/>
      <c r="W109" s="1216"/>
      <c r="X109" s="1216"/>
      <c r="Y109" s="345"/>
    </row>
    <row r="110" spans="2:25" ht="30" customHeight="1" thickBot="1">
      <c r="B110" s="1215" t="s">
        <v>346</v>
      </c>
      <c r="C110" s="1215"/>
      <c r="D110" s="1215"/>
      <c r="E110" s="1215"/>
      <c r="F110" s="1215"/>
      <c r="G110" s="1215"/>
      <c r="H110" s="1215"/>
      <c r="I110" s="1215"/>
      <c r="J110" s="1215"/>
      <c r="K110" s="1215"/>
      <c r="L110" s="1215"/>
      <c r="M110" s="1215"/>
      <c r="N110" s="1215"/>
      <c r="O110" s="1215"/>
      <c r="P110" s="1215"/>
      <c r="Q110" s="1215"/>
      <c r="R110" s="1215"/>
      <c r="S110" s="1215"/>
      <c r="T110" s="1215"/>
      <c r="U110" s="1215"/>
      <c r="V110" s="1215"/>
      <c r="W110" s="1215"/>
      <c r="X110" s="1215"/>
      <c r="Y110" s="345"/>
    </row>
    <row r="111" spans="2:25" ht="30" customHeight="1" thickBot="1">
      <c r="B111" s="1197" t="s">
        <v>16</v>
      </c>
      <c r="C111" s="1198"/>
      <c r="D111" s="1199" t="s">
        <v>18</v>
      </c>
      <c r="E111" s="1200"/>
      <c r="F111" s="1200"/>
      <c r="G111" s="1200"/>
      <c r="H111" s="1200"/>
      <c r="I111" s="1200"/>
      <c r="J111" s="1200"/>
      <c r="K111" s="1200"/>
      <c r="L111" s="1200"/>
      <c r="M111" s="1200"/>
      <c r="N111" s="1200"/>
      <c r="O111" s="1200"/>
      <c r="P111" s="1200"/>
      <c r="Q111" s="1200"/>
      <c r="R111" s="1201"/>
      <c r="S111" s="1202" t="s">
        <v>19</v>
      </c>
      <c r="T111" s="1203"/>
      <c r="U111" s="1204"/>
      <c r="V111" s="1208" t="s">
        <v>22</v>
      </c>
      <c r="W111" s="1209"/>
      <c r="X111" s="1210"/>
      <c r="Y111" s="345"/>
    </row>
    <row r="112" spans="2:25" ht="30" customHeight="1" thickBot="1">
      <c r="B112" s="973" t="s">
        <v>17</v>
      </c>
      <c r="C112" s="974"/>
      <c r="D112" s="1199" t="s">
        <v>27</v>
      </c>
      <c r="E112" s="1200"/>
      <c r="F112" s="1201"/>
      <c r="G112" s="1199" t="s">
        <v>26</v>
      </c>
      <c r="H112" s="1200"/>
      <c r="I112" s="1211"/>
      <c r="J112" s="1199" t="s">
        <v>254</v>
      </c>
      <c r="K112" s="1200"/>
      <c r="L112" s="1211"/>
      <c r="M112" s="1199" t="s">
        <v>253</v>
      </c>
      <c r="N112" s="1200"/>
      <c r="O112" s="1211"/>
      <c r="P112" s="1199" t="s">
        <v>20</v>
      </c>
      <c r="Q112" s="1200"/>
      <c r="R112" s="1201"/>
      <c r="S112" s="1205"/>
      <c r="T112" s="1206"/>
      <c r="U112" s="1207"/>
      <c r="V112" s="1212" t="s">
        <v>20</v>
      </c>
      <c r="W112" s="1213"/>
      <c r="X112" s="1214"/>
      <c r="Y112" s="345"/>
    </row>
    <row r="113" spans="2:25" ht="30" customHeight="1" thickBot="1">
      <c r="B113" s="975"/>
      <c r="C113" s="976" t="s">
        <v>21</v>
      </c>
      <c r="D113" s="977" t="s">
        <v>5</v>
      </c>
      <c r="E113" s="978" t="s">
        <v>6</v>
      </c>
      <c r="F113" s="979" t="s">
        <v>7</v>
      </c>
      <c r="G113" s="986" t="s">
        <v>5</v>
      </c>
      <c r="H113" s="987" t="s">
        <v>6</v>
      </c>
      <c r="I113" s="979" t="s">
        <v>7</v>
      </c>
      <c r="J113" s="990" t="s">
        <v>5</v>
      </c>
      <c r="K113" s="988" t="s">
        <v>6</v>
      </c>
      <c r="L113" s="989" t="s">
        <v>7</v>
      </c>
      <c r="M113" s="986" t="s">
        <v>5</v>
      </c>
      <c r="N113" s="987" t="s">
        <v>6</v>
      </c>
      <c r="O113" s="979" t="s">
        <v>7</v>
      </c>
      <c r="P113" s="976" t="s">
        <v>5</v>
      </c>
      <c r="Q113" s="978" t="s">
        <v>6</v>
      </c>
      <c r="R113" s="979" t="s">
        <v>7</v>
      </c>
      <c r="S113" s="976" t="s">
        <v>5</v>
      </c>
      <c r="T113" s="978" t="s">
        <v>6</v>
      </c>
      <c r="U113" s="979" t="s">
        <v>7</v>
      </c>
      <c r="V113" s="977" t="s">
        <v>5</v>
      </c>
      <c r="W113" s="978" t="s">
        <v>6</v>
      </c>
      <c r="X113" s="992" t="s">
        <v>7</v>
      </c>
      <c r="Y113" s="345"/>
    </row>
    <row r="114" spans="2:25" ht="29.25" customHeight="1">
      <c r="B114" s="737"/>
      <c r="C114" s="895" t="s">
        <v>191</v>
      </c>
      <c r="D114" s="898"/>
      <c r="E114" s="899"/>
      <c r="F114" s="900"/>
      <c r="G114" s="898"/>
      <c r="H114" s="899"/>
      <c r="I114" s="900"/>
      <c r="J114" s="901"/>
      <c r="K114" s="899"/>
      <c r="L114" s="900"/>
      <c r="M114" s="901"/>
      <c r="N114" s="899"/>
      <c r="O114" s="900"/>
      <c r="P114" s="1138"/>
      <c r="Q114" s="901"/>
      <c r="R114" s="900"/>
      <c r="S114" s="1142"/>
      <c r="T114" s="901"/>
      <c r="U114" s="900"/>
      <c r="V114" s="1142"/>
      <c r="W114" s="901"/>
      <c r="X114" s="900"/>
      <c r="Y114" s="345"/>
    </row>
    <row r="115" spans="2:26" s="345" customFormat="1" ht="29.25" customHeight="1">
      <c r="B115" s="737"/>
      <c r="C115" s="896" t="s">
        <v>199</v>
      </c>
      <c r="D115" s="903"/>
      <c r="E115" s="904"/>
      <c r="F115" s="905"/>
      <c r="G115" s="903"/>
      <c r="H115" s="904"/>
      <c r="I115" s="905"/>
      <c r="J115" s="906"/>
      <c r="K115" s="904"/>
      <c r="L115" s="905"/>
      <c r="M115" s="906"/>
      <c r="N115" s="904"/>
      <c r="O115" s="905"/>
      <c r="P115" s="905"/>
      <c r="Q115" s="906"/>
      <c r="R115" s="905"/>
      <c r="S115" s="1050"/>
      <c r="T115" s="906"/>
      <c r="U115" s="905"/>
      <c r="V115" s="1050"/>
      <c r="W115" s="906"/>
      <c r="X115" s="905"/>
      <c r="Z115"/>
    </row>
    <row r="116" spans="2:24" s="345" customFormat="1" ht="29.25" customHeight="1">
      <c r="B116" s="737"/>
      <c r="C116" s="896" t="s">
        <v>190</v>
      </c>
      <c r="D116" s="903"/>
      <c r="E116" s="904"/>
      <c r="F116" s="905"/>
      <c r="G116" s="903"/>
      <c r="H116" s="904"/>
      <c r="I116" s="905"/>
      <c r="J116" s="906"/>
      <c r="K116" s="904"/>
      <c r="L116" s="905"/>
      <c r="M116" s="906"/>
      <c r="N116" s="904"/>
      <c r="O116" s="905"/>
      <c r="P116" s="905"/>
      <c r="Q116" s="906"/>
      <c r="R116" s="905"/>
      <c r="S116" s="902">
        <v>1</v>
      </c>
      <c r="T116" s="906"/>
      <c r="U116" s="805">
        <f>SUM(S116:T116)</f>
        <v>1</v>
      </c>
      <c r="V116" s="1120">
        <f aca="true" t="shared" si="23" ref="V116:V143">+P116+S116</f>
        <v>1</v>
      </c>
      <c r="W116" s="906"/>
      <c r="X116" s="810">
        <f>SUM(V116:W116)</f>
        <v>1</v>
      </c>
    </row>
    <row r="117" spans="2:24" s="345" customFormat="1" ht="29.25" customHeight="1">
      <c r="B117" s="737"/>
      <c r="C117" s="896" t="s">
        <v>198</v>
      </c>
      <c r="D117" s="903"/>
      <c r="E117" s="904"/>
      <c r="F117" s="905"/>
      <c r="G117" s="903"/>
      <c r="H117" s="904"/>
      <c r="I117" s="905"/>
      <c r="J117" s="906"/>
      <c r="K117" s="904"/>
      <c r="L117" s="905"/>
      <c r="M117" s="906"/>
      <c r="N117" s="904"/>
      <c r="O117" s="905"/>
      <c r="P117" s="905"/>
      <c r="Q117" s="906"/>
      <c r="R117" s="905"/>
      <c r="S117" s="1050"/>
      <c r="T117" s="906"/>
      <c r="U117" s="905"/>
      <c r="V117" s="1050"/>
      <c r="W117" s="906"/>
      <c r="X117" s="905"/>
    </row>
    <row r="118" spans="2:24" s="345" customFormat="1" ht="29.25" customHeight="1">
      <c r="B118" s="894"/>
      <c r="C118" s="896" t="s">
        <v>192</v>
      </c>
      <c r="D118" s="902">
        <v>4</v>
      </c>
      <c r="E118" s="1029"/>
      <c r="F118" s="875">
        <f>SUM(D118:E118)</f>
        <v>4</v>
      </c>
      <c r="G118" s="903"/>
      <c r="H118" s="904"/>
      <c r="I118" s="905"/>
      <c r="J118" s="906"/>
      <c r="K118" s="904"/>
      <c r="L118" s="905"/>
      <c r="M118" s="906"/>
      <c r="N118" s="904"/>
      <c r="O118" s="905"/>
      <c r="P118" s="1139">
        <f>+D118+G118+J118+M118</f>
        <v>4</v>
      </c>
      <c r="Q118" s="906"/>
      <c r="R118" s="870">
        <f>SUM(P118:Q118)</f>
        <v>4</v>
      </c>
      <c r="S118" s="1050"/>
      <c r="T118" s="906"/>
      <c r="U118" s="905"/>
      <c r="V118" s="1120">
        <f t="shared" si="23"/>
        <v>4</v>
      </c>
      <c r="W118" s="906"/>
      <c r="X118" s="810">
        <f>SUM(V118:W118)</f>
        <v>4</v>
      </c>
    </row>
    <row r="119" spans="2:24" s="345" customFormat="1" ht="29.25" customHeight="1">
      <c r="B119" s="894"/>
      <c r="C119" s="896" t="s">
        <v>200</v>
      </c>
      <c r="D119" s="903"/>
      <c r="E119" s="1029"/>
      <c r="F119" s="905"/>
      <c r="G119" s="903"/>
      <c r="H119" s="904"/>
      <c r="I119" s="905"/>
      <c r="J119" s="906"/>
      <c r="K119" s="904"/>
      <c r="L119" s="905"/>
      <c r="M119" s="906"/>
      <c r="N119" s="904"/>
      <c r="O119" s="905"/>
      <c r="P119" s="905"/>
      <c r="Q119" s="906"/>
      <c r="R119" s="905"/>
      <c r="S119" s="1050"/>
      <c r="T119" s="906"/>
      <c r="U119" s="905"/>
      <c r="V119" s="1050"/>
      <c r="W119" s="906"/>
      <c r="X119" s="905"/>
    </row>
    <row r="120" spans="2:25" s="345" customFormat="1" ht="29.25" customHeight="1">
      <c r="B120" s="739"/>
      <c r="C120" s="896" t="s">
        <v>195</v>
      </c>
      <c r="D120" s="902">
        <v>1</v>
      </c>
      <c r="E120" s="1029"/>
      <c r="F120" s="875">
        <f>SUM(D120:E120)</f>
        <v>1</v>
      </c>
      <c r="G120" s="903"/>
      <c r="H120" s="904"/>
      <c r="I120" s="905"/>
      <c r="J120" s="906"/>
      <c r="K120" s="904"/>
      <c r="L120" s="905"/>
      <c r="M120" s="906"/>
      <c r="N120" s="904"/>
      <c r="O120" s="905"/>
      <c r="P120" s="1140">
        <f>+D120+G120+J120+M120</f>
        <v>1</v>
      </c>
      <c r="Q120" s="906"/>
      <c r="R120" s="870">
        <f>SUM(P120:Q120)</f>
        <v>1</v>
      </c>
      <c r="S120" s="1050"/>
      <c r="T120" s="906"/>
      <c r="U120" s="905"/>
      <c r="V120" s="1120">
        <f t="shared" si="23"/>
        <v>1</v>
      </c>
      <c r="W120" s="906"/>
      <c r="X120" s="810">
        <f>SUM(V120:W120)</f>
        <v>1</v>
      </c>
      <c r="Y120"/>
    </row>
    <row r="121" spans="2:24" s="345" customFormat="1" ht="29.25" customHeight="1">
      <c r="B121" s="739" t="s">
        <v>197</v>
      </c>
      <c r="C121" s="896" t="s">
        <v>193</v>
      </c>
      <c r="D121" s="902">
        <v>3</v>
      </c>
      <c r="E121" s="1029"/>
      <c r="F121" s="875">
        <f>SUM(D121:E121)</f>
        <v>3</v>
      </c>
      <c r="G121" s="903"/>
      <c r="H121" s="904"/>
      <c r="I121" s="905"/>
      <c r="J121" s="906"/>
      <c r="K121" s="904"/>
      <c r="L121" s="905"/>
      <c r="M121" s="906"/>
      <c r="N121" s="904"/>
      <c r="O121" s="905"/>
      <c r="P121" s="1140">
        <f>+D121+G121+J121+M121</f>
        <v>3</v>
      </c>
      <c r="Q121" s="906"/>
      <c r="R121" s="870">
        <f>SUM(P121:Q121)</f>
        <v>3</v>
      </c>
      <c r="S121" s="902">
        <v>1</v>
      </c>
      <c r="T121" s="906"/>
      <c r="U121" s="805">
        <f>SUM(S121:T121)</f>
        <v>1</v>
      </c>
      <c r="V121" s="1120">
        <f t="shared" si="23"/>
        <v>4</v>
      </c>
      <c r="W121" s="906"/>
      <c r="X121" s="810">
        <f>SUM(V121:W121)</f>
        <v>4</v>
      </c>
    </row>
    <row r="122" spans="2:25" s="345" customFormat="1" ht="29.25" customHeight="1">
      <c r="B122" s="739"/>
      <c r="C122" s="896" t="s">
        <v>194</v>
      </c>
      <c r="D122" s="903"/>
      <c r="E122" s="1029"/>
      <c r="F122" s="1028"/>
      <c r="G122" s="903"/>
      <c r="H122" s="904"/>
      <c r="I122" s="905"/>
      <c r="J122" s="906"/>
      <c r="K122" s="904"/>
      <c r="L122" s="905"/>
      <c r="M122" s="906"/>
      <c r="N122" s="904"/>
      <c r="O122" s="905"/>
      <c r="P122" s="905"/>
      <c r="Q122" s="906"/>
      <c r="R122" s="907"/>
      <c r="S122" s="1050"/>
      <c r="T122" s="906"/>
      <c r="U122" s="905"/>
      <c r="V122" s="1050"/>
      <c r="W122" s="1144"/>
      <c r="X122" s="1050"/>
      <c r="Y122"/>
    </row>
    <row r="123" spans="2:25" ht="29.25" customHeight="1">
      <c r="B123" s="738"/>
      <c r="C123" s="896" t="s">
        <v>314</v>
      </c>
      <c r="D123" s="903"/>
      <c r="E123" s="1029"/>
      <c r="F123" s="1028"/>
      <c r="G123" s="903"/>
      <c r="H123" s="904"/>
      <c r="I123" s="905"/>
      <c r="J123" s="906"/>
      <c r="K123" s="904"/>
      <c r="L123" s="905"/>
      <c r="M123" s="906"/>
      <c r="N123" s="904"/>
      <c r="O123" s="905"/>
      <c r="P123" s="905"/>
      <c r="Q123" s="906"/>
      <c r="R123" s="907"/>
      <c r="S123" s="1050"/>
      <c r="T123" s="906"/>
      <c r="U123" s="907"/>
      <c r="V123" s="1050"/>
      <c r="W123" s="906"/>
      <c r="X123" s="1050"/>
      <c r="Y123" s="345"/>
    </row>
    <row r="124" spans="2:24" s="345" customFormat="1" ht="29.25" customHeight="1">
      <c r="B124" s="739"/>
      <c r="C124" s="896" t="s">
        <v>196</v>
      </c>
      <c r="D124" s="902">
        <v>2</v>
      </c>
      <c r="E124" s="1029"/>
      <c r="F124" s="875">
        <f>SUM(D124:E124)</f>
        <v>2</v>
      </c>
      <c r="G124" s="903"/>
      <c r="H124" s="904"/>
      <c r="I124" s="905"/>
      <c r="J124" s="906"/>
      <c r="K124" s="904"/>
      <c r="L124" s="905"/>
      <c r="M124" s="906"/>
      <c r="N124" s="904"/>
      <c r="O124" s="905"/>
      <c r="P124" s="1140">
        <f>+D124+G124+J124+M124</f>
        <v>2</v>
      </c>
      <c r="Q124" s="906"/>
      <c r="R124" s="870">
        <f>SUM(P124:Q124)</f>
        <v>2</v>
      </c>
      <c r="S124" s="902">
        <v>1</v>
      </c>
      <c r="T124" s="906"/>
      <c r="U124" s="805">
        <f aca="true" t="shared" si="24" ref="U124:U141">SUM(S124:T124)</f>
        <v>1</v>
      </c>
      <c r="V124" s="1120">
        <f t="shared" si="23"/>
        <v>3</v>
      </c>
      <c r="W124" s="906"/>
      <c r="X124" s="810">
        <f>SUM(V124:W124)</f>
        <v>3</v>
      </c>
    </row>
    <row r="125" spans="2:25" ht="29.25" customHeight="1">
      <c r="B125" s="739"/>
      <c r="C125" s="896" t="s">
        <v>315</v>
      </c>
      <c r="D125" s="903"/>
      <c r="E125" s="1029"/>
      <c r="F125" s="1028"/>
      <c r="G125" s="903"/>
      <c r="H125" s="904"/>
      <c r="I125" s="905"/>
      <c r="J125" s="906"/>
      <c r="K125" s="904"/>
      <c r="L125" s="905"/>
      <c r="M125" s="906"/>
      <c r="N125" s="904"/>
      <c r="O125" s="905"/>
      <c r="P125" s="905"/>
      <c r="Q125" s="906"/>
      <c r="R125" s="907"/>
      <c r="S125" s="902">
        <v>1</v>
      </c>
      <c r="T125" s="906"/>
      <c r="U125" s="805">
        <f t="shared" si="24"/>
        <v>1</v>
      </c>
      <c r="V125" s="1120">
        <f t="shared" si="23"/>
        <v>1</v>
      </c>
      <c r="W125" s="906"/>
      <c r="X125" s="810">
        <f>SUM(V125:W125)</f>
        <v>1</v>
      </c>
      <c r="Y125" s="345"/>
    </row>
    <row r="126" spans="2:24" s="345" customFormat="1" ht="29.25" customHeight="1">
      <c r="B126" s="739"/>
      <c r="C126" s="896" t="s">
        <v>206</v>
      </c>
      <c r="D126" s="903"/>
      <c r="E126" s="1029"/>
      <c r="F126" s="1028"/>
      <c r="G126" s="903"/>
      <c r="H126" s="904"/>
      <c r="I126" s="905"/>
      <c r="J126" s="906"/>
      <c r="K126" s="904"/>
      <c r="L126" s="905"/>
      <c r="M126" s="906"/>
      <c r="N126" s="904"/>
      <c r="O126" s="905"/>
      <c r="P126" s="905"/>
      <c r="Q126" s="906"/>
      <c r="R126" s="907"/>
      <c r="S126" s="902">
        <v>1</v>
      </c>
      <c r="T126" s="906"/>
      <c r="U126" s="805">
        <f t="shared" si="24"/>
        <v>1</v>
      </c>
      <c r="V126" s="1120">
        <f t="shared" si="23"/>
        <v>1</v>
      </c>
      <c r="W126" s="906"/>
      <c r="X126" s="810">
        <f>SUM(V126:W126)</f>
        <v>1</v>
      </c>
    </row>
    <row r="127" spans="2:24" s="345" customFormat="1" ht="29.25" customHeight="1">
      <c r="B127" s="739" t="s">
        <v>150</v>
      </c>
      <c r="C127" s="896" t="s">
        <v>208</v>
      </c>
      <c r="D127" s="903"/>
      <c r="E127" s="1029"/>
      <c r="F127" s="1028"/>
      <c r="G127" s="903"/>
      <c r="H127" s="904"/>
      <c r="I127" s="905"/>
      <c r="J127" s="906"/>
      <c r="K127" s="904"/>
      <c r="L127" s="905"/>
      <c r="M127" s="906"/>
      <c r="N127" s="904"/>
      <c r="O127" s="905"/>
      <c r="P127" s="905"/>
      <c r="Q127" s="906"/>
      <c r="R127" s="907"/>
      <c r="S127" s="1050"/>
      <c r="T127" s="906"/>
      <c r="U127" s="907"/>
      <c r="V127" s="1050"/>
      <c r="W127" s="906"/>
      <c r="X127" s="1050"/>
    </row>
    <row r="128" spans="2:24" s="345" customFormat="1" ht="29.25" customHeight="1">
      <c r="B128" s="739"/>
      <c r="C128" s="896" t="s">
        <v>203</v>
      </c>
      <c r="D128" s="903"/>
      <c r="E128" s="1029"/>
      <c r="F128" s="1028"/>
      <c r="G128" s="903"/>
      <c r="H128" s="904"/>
      <c r="I128" s="905"/>
      <c r="J128" s="906"/>
      <c r="K128" s="904"/>
      <c r="L128" s="905"/>
      <c r="M128" s="906"/>
      <c r="N128" s="904"/>
      <c r="O128" s="905"/>
      <c r="P128" s="905"/>
      <c r="Q128" s="906"/>
      <c r="R128" s="907"/>
      <c r="S128" s="902">
        <v>4</v>
      </c>
      <c r="T128" s="906"/>
      <c r="U128" s="805">
        <f t="shared" si="24"/>
        <v>4</v>
      </c>
      <c r="V128" s="1120">
        <f t="shared" si="23"/>
        <v>4</v>
      </c>
      <c r="W128" s="906"/>
      <c r="X128" s="810">
        <f>SUM(V128:W128)</f>
        <v>4</v>
      </c>
    </row>
    <row r="129" spans="2:24" s="345" customFormat="1" ht="29.25" customHeight="1">
      <c r="B129" s="739"/>
      <c r="C129" s="896" t="s">
        <v>207</v>
      </c>
      <c r="D129" s="903"/>
      <c r="E129" s="904"/>
      <c r="F129" s="907"/>
      <c r="G129" s="903"/>
      <c r="H129" s="904"/>
      <c r="I129" s="905"/>
      <c r="J129" s="906"/>
      <c r="K129" s="904"/>
      <c r="L129" s="905"/>
      <c r="M129" s="906"/>
      <c r="N129" s="904"/>
      <c r="O129" s="905"/>
      <c r="P129" s="905"/>
      <c r="Q129" s="906"/>
      <c r="R129" s="907"/>
      <c r="S129" s="902">
        <v>1</v>
      </c>
      <c r="T129" s="906"/>
      <c r="U129" s="805">
        <f t="shared" si="24"/>
        <v>1</v>
      </c>
      <c r="V129" s="1120">
        <f t="shared" si="23"/>
        <v>1</v>
      </c>
      <c r="W129" s="906"/>
      <c r="X129" s="810">
        <f>SUM(V129:W129)</f>
        <v>1</v>
      </c>
    </row>
    <row r="130" spans="2:24" s="345" customFormat="1" ht="29.25" customHeight="1">
      <c r="B130" s="739"/>
      <c r="C130" s="896" t="s">
        <v>205</v>
      </c>
      <c r="D130" s="903"/>
      <c r="E130" s="904"/>
      <c r="F130" s="907"/>
      <c r="G130" s="903"/>
      <c r="H130" s="904"/>
      <c r="I130" s="905"/>
      <c r="J130" s="906"/>
      <c r="K130" s="904"/>
      <c r="L130" s="905"/>
      <c r="M130" s="906"/>
      <c r="N130" s="904"/>
      <c r="O130" s="905"/>
      <c r="P130" s="905"/>
      <c r="Q130" s="906"/>
      <c r="R130" s="907"/>
      <c r="S130" s="902">
        <v>1</v>
      </c>
      <c r="T130" s="906"/>
      <c r="U130" s="805">
        <f t="shared" si="24"/>
        <v>1</v>
      </c>
      <c r="V130" s="1120">
        <f t="shared" si="23"/>
        <v>1</v>
      </c>
      <c r="W130" s="906"/>
      <c r="X130" s="810">
        <f>SUM(V130:W130)</f>
        <v>1</v>
      </c>
    </row>
    <row r="131" spans="2:24" s="345" customFormat="1" ht="29.25" customHeight="1">
      <c r="B131" s="739"/>
      <c r="C131" s="896" t="s">
        <v>204</v>
      </c>
      <c r="D131" s="903"/>
      <c r="E131" s="904"/>
      <c r="F131" s="907"/>
      <c r="G131" s="903"/>
      <c r="H131" s="904"/>
      <c r="I131" s="905"/>
      <c r="J131" s="906"/>
      <c r="K131" s="904"/>
      <c r="L131" s="768"/>
      <c r="M131" s="906"/>
      <c r="N131" s="904"/>
      <c r="O131" s="905"/>
      <c r="P131" s="905"/>
      <c r="Q131" s="906"/>
      <c r="R131" s="907"/>
      <c r="S131" s="902">
        <v>1</v>
      </c>
      <c r="T131" s="906"/>
      <c r="U131" s="805">
        <f t="shared" si="24"/>
        <v>1</v>
      </c>
      <c r="V131" s="1120">
        <f t="shared" si="23"/>
        <v>1</v>
      </c>
      <c r="W131" s="906"/>
      <c r="X131" s="810">
        <f>SUM(V131:W131)</f>
        <v>1</v>
      </c>
    </row>
    <row r="132" spans="2:24" s="345" customFormat="1" ht="29.25" customHeight="1">
      <c r="B132" s="739"/>
      <c r="C132" s="896" t="s">
        <v>316</v>
      </c>
      <c r="D132" s="903"/>
      <c r="E132" s="904"/>
      <c r="F132" s="907"/>
      <c r="G132" s="903"/>
      <c r="H132" s="904"/>
      <c r="I132" s="905"/>
      <c r="J132" s="906"/>
      <c r="K132" s="904"/>
      <c r="L132" s="768"/>
      <c r="M132" s="906"/>
      <c r="N132" s="904"/>
      <c r="O132" s="905"/>
      <c r="P132" s="905"/>
      <c r="Q132" s="906"/>
      <c r="R132" s="907"/>
      <c r="S132" s="1050"/>
      <c r="T132" s="906"/>
      <c r="U132" s="907"/>
      <c r="V132" s="1050"/>
      <c r="W132" s="906"/>
      <c r="X132" s="1050"/>
    </row>
    <row r="133" spans="2:24" s="345" customFormat="1" ht="29.25" customHeight="1">
      <c r="B133" s="739"/>
      <c r="C133" s="896" t="s">
        <v>317</v>
      </c>
      <c r="D133" s="903"/>
      <c r="E133" s="904"/>
      <c r="F133" s="907"/>
      <c r="G133" s="903"/>
      <c r="H133" s="904"/>
      <c r="I133" s="905"/>
      <c r="J133" s="906"/>
      <c r="K133" s="904"/>
      <c r="L133" s="768"/>
      <c r="M133" s="906"/>
      <c r="N133" s="904"/>
      <c r="O133" s="905"/>
      <c r="P133" s="905"/>
      <c r="Q133" s="906"/>
      <c r="R133" s="907"/>
      <c r="S133" s="1050"/>
      <c r="T133" s="906"/>
      <c r="U133" s="907"/>
      <c r="V133" s="1050"/>
      <c r="W133" s="906"/>
      <c r="X133" s="1050"/>
    </row>
    <row r="134" spans="2:24" s="345" customFormat="1" ht="29.25" customHeight="1">
      <c r="B134" s="739"/>
      <c r="C134" s="896" t="s">
        <v>318</v>
      </c>
      <c r="D134" s="903"/>
      <c r="E134" s="904"/>
      <c r="F134" s="907"/>
      <c r="G134" s="903"/>
      <c r="H134" s="904"/>
      <c r="I134" s="905"/>
      <c r="J134" s="906"/>
      <c r="K134" s="904"/>
      <c r="L134" s="768"/>
      <c r="M134" s="906"/>
      <c r="N134" s="904"/>
      <c r="O134" s="905"/>
      <c r="P134" s="905"/>
      <c r="Q134" s="906"/>
      <c r="R134" s="907"/>
      <c r="S134" s="1050"/>
      <c r="T134" s="906"/>
      <c r="U134" s="907"/>
      <c r="V134" s="1050"/>
      <c r="W134" s="906"/>
      <c r="X134" s="1050"/>
    </row>
    <row r="135" spans="2:24" s="345" customFormat="1" ht="29.25" customHeight="1">
      <c r="B135" s="894"/>
      <c r="C135" s="896" t="s">
        <v>319</v>
      </c>
      <c r="D135" s="902">
        <v>2</v>
      </c>
      <c r="E135" s="1029"/>
      <c r="F135" s="908">
        <f>SUM(D135:E135)</f>
        <v>2</v>
      </c>
      <c r="G135" s="903"/>
      <c r="H135" s="904"/>
      <c r="I135" s="905"/>
      <c r="J135" s="906"/>
      <c r="K135" s="904"/>
      <c r="L135" s="768"/>
      <c r="M135" s="906"/>
      <c r="N135" s="904"/>
      <c r="O135" s="905"/>
      <c r="P135" s="1140">
        <f>+D135+G135+J135+M135</f>
        <v>2</v>
      </c>
      <c r="Q135" s="906"/>
      <c r="R135" s="870">
        <f>SUM(P135:Q135)</f>
        <v>2</v>
      </c>
      <c r="S135" s="902">
        <v>1</v>
      </c>
      <c r="T135" s="906"/>
      <c r="U135" s="805">
        <f t="shared" si="24"/>
        <v>1</v>
      </c>
      <c r="V135" s="1120">
        <f t="shared" si="23"/>
        <v>3</v>
      </c>
      <c r="W135" s="906"/>
      <c r="X135" s="810">
        <f>SUM(V135:W135)</f>
        <v>3</v>
      </c>
    </row>
    <row r="136" spans="2:25" s="345" customFormat="1" ht="29.25" customHeight="1">
      <c r="B136" s="739"/>
      <c r="C136" s="896" t="s">
        <v>320</v>
      </c>
      <c r="D136" s="903"/>
      <c r="E136" s="1029"/>
      <c r="F136" s="1028"/>
      <c r="G136" s="903"/>
      <c r="H136" s="904"/>
      <c r="I136" s="905"/>
      <c r="J136" s="906"/>
      <c r="K136" s="904"/>
      <c r="L136" s="768"/>
      <c r="M136" s="906"/>
      <c r="N136" s="904"/>
      <c r="O136" s="905"/>
      <c r="P136" s="905"/>
      <c r="Q136" s="906"/>
      <c r="R136" s="907"/>
      <c r="S136" s="1050"/>
      <c r="T136" s="906"/>
      <c r="U136" s="907"/>
      <c r="V136" s="1050"/>
      <c r="W136" s="906"/>
      <c r="X136" s="1050"/>
      <c r="Y136"/>
    </row>
    <row r="137" spans="2:25" s="345" customFormat="1" ht="29.25" customHeight="1">
      <c r="B137" s="739" t="s">
        <v>156</v>
      </c>
      <c r="C137" s="896" t="s">
        <v>321</v>
      </c>
      <c r="D137" s="902">
        <v>2</v>
      </c>
      <c r="E137" s="1029"/>
      <c r="F137" s="908">
        <f>SUM(D137:E137)</f>
        <v>2</v>
      </c>
      <c r="G137" s="903"/>
      <c r="H137" s="904"/>
      <c r="I137" s="905"/>
      <c r="J137" s="906"/>
      <c r="K137" s="904"/>
      <c r="L137" s="768"/>
      <c r="M137" s="906"/>
      <c r="N137" s="904"/>
      <c r="O137" s="905"/>
      <c r="P137" s="1140">
        <f>+D137+G137+J137+M137</f>
        <v>2</v>
      </c>
      <c r="Q137" s="906"/>
      <c r="R137" s="870">
        <f>SUM(P137:Q137)</f>
        <v>2</v>
      </c>
      <c r="S137" s="1050"/>
      <c r="T137" s="906"/>
      <c r="U137" s="907"/>
      <c r="V137" s="1120">
        <f t="shared" si="23"/>
        <v>2</v>
      </c>
      <c r="W137" s="906"/>
      <c r="X137" s="810">
        <f>SUM(V137:W137)</f>
        <v>2</v>
      </c>
      <c r="Y137"/>
    </row>
    <row r="138" spans="2:25" s="345" customFormat="1" ht="29.25" customHeight="1">
      <c r="B138" s="739"/>
      <c r="C138" s="896" t="s">
        <v>210</v>
      </c>
      <c r="D138" s="903"/>
      <c r="E138" s="904"/>
      <c r="F138" s="907"/>
      <c r="G138" s="903"/>
      <c r="H138" s="904"/>
      <c r="I138" s="905"/>
      <c r="J138" s="906"/>
      <c r="K138" s="904"/>
      <c r="L138" s="768"/>
      <c r="M138" s="906"/>
      <c r="N138" s="904"/>
      <c r="O138" s="905"/>
      <c r="P138" s="905"/>
      <c r="Q138" s="906"/>
      <c r="R138" s="907"/>
      <c r="S138" s="1050"/>
      <c r="T138" s="906"/>
      <c r="U138" s="907"/>
      <c r="V138" s="1050"/>
      <c r="W138" s="906"/>
      <c r="X138" s="1050"/>
      <c r="Y138"/>
    </row>
    <row r="139" spans="2:24" ht="29.25" customHeight="1">
      <c r="B139" s="738"/>
      <c r="C139" s="896" t="s">
        <v>209</v>
      </c>
      <c r="D139" s="903"/>
      <c r="E139" s="904"/>
      <c r="F139" s="907"/>
      <c r="G139" s="909"/>
      <c r="H139" s="910"/>
      <c r="I139" s="911"/>
      <c r="J139" s="912"/>
      <c r="K139" s="910"/>
      <c r="L139" s="773"/>
      <c r="M139" s="912"/>
      <c r="N139" s="910"/>
      <c r="O139" s="911"/>
      <c r="P139" s="905"/>
      <c r="Q139" s="906"/>
      <c r="R139" s="907"/>
      <c r="S139" s="1050"/>
      <c r="T139" s="906"/>
      <c r="U139" s="907"/>
      <c r="V139" s="1050"/>
      <c r="W139" s="906"/>
      <c r="X139" s="1050"/>
    </row>
    <row r="140" spans="2:24" ht="29.25" customHeight="1">
      <c r="B140" s="739"/>
      <c r="C140" s="896" t="s">
        <v>322</v>
      </c>
      <c r="D140" s="903"/>
      <c r="E140" s="904"/>
      <c r="F140" s="907"/>
      <c r="G140" s="909"/>
      <c r="H140" s="910"/>
      <c r="I140" s="911"/>
      <c r="J140" s="912"/>
      <c r="K140" s="910"/>
      <c r="L140" s="773"/>
      <c r="M140" s="912"/>
      <c r="N140" s="910"/>
      <c r="O140" s="911"/>
      <c r="P140" s="905"/>
      <c r="Q140" s="906"/>
      <c r="R140" s="907"/>
      <c r="S140" s="1050"/>
      <c r="T140" s="910"/>
      <c r="U140" s="907"/>
      <c r="V140" s="1050"/>
      <c r="W140" s="906"/>
      <c r="X140" s="1050"/>
    </row>
    <row r="141" spans="2:24" ht="29.25" customHeight="1">
      <c r="B141" s="738"/>
      <c r="C141" s="896" t="s">
        <v>323</v>
      </c>
      <c r="D141" s="902">
        <v>1</v>
      </c>
      <c r="E141" s="1029"/>
      <c r="F141" s="908">
        <f>SUM(D141:E141)</f>
        <v>1</v>
      </c>
      <c r="G141" s="903"/>
      <c r="H141" s="904"/>
      <c r="I141" s="905"/>
      <c r="J141" s="906"/>
      <c r="K141" s="904"/>
      <c r="L141" s="768"/>
      <c r="M141" s="906"/>
      <c r="N141" s="904"/>
      <c r="O141" s="905"/>
      <c r="P141" s="1140">
        <f>+D141+G141+J141+M141</f>
        <v>1</v>
      </c>
      <c r="Q141" s="906"/>
      <c r="R141" s="870">
        <f>SUM(P141:Q141)</f>
        <v>1</v>
      </c>
      <c r="S141" s="902">
        <v>1</v>
      </c>
      <c r="T141" s="910"/>
      <c r="U141" s="805">
        <f t="shared" si="24"/>
        <v>1</v>
      </c>
      <c r="V141" s="1120">
        <f t="shared" si="23"/>
        <v>2</v>
      </c>
      <c r="W141" s="906"/>
      <c r="X141" s="810">
        <f>SUM(V141:W141)</f>
        <v>2</v>
      </c>
    </row>
    <row r="142" spans="2:24" ht="29.25" customHeight="1">
      <c r="B142" s="739"/>
      <c r="C142" s="896" t="s">
        <v>292</v>
      </c>
      <c r="D142" s="903"/>
      <c r="E142" s="904"/>
      <c r="F142" s="907"/>
      <c r="G142" s="909"/>
      <c r="H142" s="910"/>
      <c r="I142" s="911"/>
      <c r="J142" s="912"/>
      <c r="K142" s="910"/>
      <c r="L142" s="773"/>
      <c r="M142" s="912"/>
      <c r="N142" s="910"/>
      <c r="O142" s="911"/>
      <c r="P142" s="905"/>
      <c r="Q142" s="906"/>
      <c r="R142" s="907"/>
      <c r="S142" s="1050"/>
      <c r="T142" s="910"/>
      <c r="U142" s="907"/>
      <c r="V142" s="1050"/>
      <c r="W142" s="906"/>
      <c r="X142" s="1050"/>
    </row>
    <row r="143" spans="2:24" ht="29.25" customHeight="1">
      <c r="B143" s="739"/>
      <c r="C143" s="896" t="s">
        <v>324</v>
      </c>
      <c r="D143" s="902">
        <v>4</v>
      </c>
      <c r="E143" s="1029"/>
      <c r="F143" s="908">
        <f>SUM(D143:E143)</f>
        <v>4</v>
      </c>
      <c r="G143" s="903"/>
      <c r="H143" s="904"/>
      <c r="I143" s="905"/>
      <c r="J143" s="906"/>
      <c r="K143" s="904"/>
      <c r="L143" s="768"/>
      <c r="M143" s="906"/>
      <c r="N143" s="904"/>
      <c r="O143" s="905"/>
      <c r="P143" s="1140">
        <f>+D143+G143+J143+M143</f>
        <v>4</v>
      </c>
      <c r="Q143" s="906"/>
      <c r="R143" s="870">
        <f>SUM(P143:Q143)</f>
        <v>4</v>
      </c>
      <c r="S143" s="1050"/>
      <c r="T143" s="910"/>
      <c r="U143" s="907"/>
      <c r="V143" s="1120">
        <f t="shared" si="23"/>
        <v>4</v>
      </c>
      <c r="W143" s="906"/>
      <c r="X143" s="810">
        <f>SUM(V143:W143)</f>
        <v>4</v>
      </c>
    </row>
    <row r="144" spans="2:24" ht="29.25" customHeight="1">
      <c r="B144" s="739"/>
      <c r="C144" s="896" t="s">
        <v>325</v>
      </c>
      <c r="D144" s="903"/>
      <c r="E144" s="904"/>
      <c r="F144" s="907"/>
      <c r="G144" s="903"/>
      <c r="H144" s="904"/>
      <c r="I144" s="905"/>
      <c r="J144" s="906"/>
      <c r="K144" s="904"/>
      <c r="L144" s="768"/>
      <c r="M144" s="906"/>
      <c r="N144" s="904"/>
      <c r="O144" s="905"/>
      <c r="P144" s="905"/>
      <c r="Q144" s="906"/>
      <c r="R144" s="907"/>
      <c r="S144" s="1050"/>
      <c r="T144" s="910"/>
      <c r="U144" s="907"/>
      <c r="V144" s="1050"/>
      <c r="W144" s="906"/>
      <c r="X144" s="1050"/>
    </row>
    <row r="145" spans="2:24" ht="29.25" customHeight="1" thickBot="1">
      <c r="B145" s="741"/>
      <c r="C145" s="897" t="s">
        <v>326</v>
      </c>
      <c r="D145" s="913"/>
      <c r="E145" s="915"/>
      <c r="F145" s="918"/>
      <c r="G145" s="913"/>
      <c r="H145" s="915"/>
      <c r="I145" s="916"/>
      <c r="J145" s="917"/>
      <c r="K145" s="915"/>
      <c r="L145" s="778"/>
      <c r="M145" s="917"/>
      <c r="N145" s="915"/>
      <c r="O145" s="916"/>
      <c r="P145" s="916"/>
      <c r="Q145" s="1141"/>
      <c r="R145" s="918"/>
      <c r="S145" s="1143"/>
      <c r="T145" s="914"/>
      <c r="U145" s="918"/>
      <c r="V145" s="1143"/>
      <c r="W145" s="917"/>
      <c r="X145" s="1143"/>
    </row>
    <row r="146" spans="2:24" ht="30" customHeight="1">
      <c r="B146" s="1216" t="s">
        <v>10</v>
      </c>
      <c r="C146" s="1216"/>
      <c r="D146" s="1216"/>
      <c r="E146" s="1216"/>
      <c r="F146" s="1216"/>
      <c r="G146" s="1216"/>
      <c r="H146" s="1216"/>
      <c r="I146" s="1216"/>
      <c r="J146" s="1216"/>
      <c r="K146" s="1216"/>
      <c r="L146" s="1216"/>
      <c r="M146" s="1216"/>
      <c r="N146" s="1216"/>
      <c r="O146" s="1216"/>
      <c r="P146" s="1216"/>
      <c r="Q146" s="1216"/>
      <c r="R146" s="1216"/>
      <c r="S146" s="1216"/>
      <c r="T146" s="1216"/>
      <c r="U146" s="1216"/>
      <c r="V146" s="1216"/>
      <c r="W146" s="1216"/>
      <c r="X146" s="1216"/>
    </row>
    <row r="147" spans="2:24" ht="30" customHeight="1">
      <c r="B147" s="1216" t="s">
        <v>0</v>
      </c>
      <c r="C147" s="1216"/>
      <c r="D147" s="1216"/>
      <c r="E147" s="1216"/>
      <c r="F147" s="1216"/>
      <c r="G147" s="1216"/>
      <c r="H147" s="1216"/>
      <c r="I147" s="1216"/>
      <c r="J147" s="1216"/>
      <c r="K147" s="1216"/>
      <c r="L147" s="1216"/>
      <c r="M147" s="1216"/>
      <c r="N147" s="1216"/>
      <c r="O147" s="1216"/>
      <c r="P147" s="1216"/>
      <c r="Q147" s="1216"/>
      <c r="R147" s="1216"/>
      <c r="S147" s="1216"/>
      <c r="T147" s="1216"/>
      <c r="U147" s="1216"/>
      <c r="V147" s="1216"/>
      <c r="W147" s="1216"/>
      <c r="X147" s="1216"/>
    </row>
    <row r="148" spans="2:24" ht="30" customHeight="1" thickBot="1">
      <c r="B148" s="1215" t="s">
        <v>346</v>
      </c>
      <c r="C148" s="1215"/>
      <c r="D148" s="1215"/>
      <c r="E148" s="1215"/>
      <c r="F148" s="1215"/>
      <c r="G148" s="1215"/>
      <c r="H148" s="1215"/>
      <c r="I148" s="1215"/>
      <c r="J148" s="1215"/>
      <c r="K148" s="1215"/>
      <c r="L148" s="1215"/>
      <c r="M148" s="1215"/>
      <c r="N148" s="1215"/>
      <c r="O148" s="1215"/>
      <c r="P148" s="1215"/>
      <c r="Q148" s="1215"/>
      <c r="R148" s="1215"/>
      <c r="S148" s="1215"/>
      <c r="T148" s="1215"/>
      <c r="U148" s="1215"/>
      <c r="V148" s="1215"/>
      <c r="W148" s="1215"/>
      <c r="X148" s="1215"/>
    </row>
    <row r="149" spans="2:24" ht="30" customHeight="1" thickBot="1">
      <c r="B149" s="1197" t="s">
        <v>16</v>
      </c>
      <c r="C149" s="1198"/>
      <c r="D149" s="1199" t="s">
        <v>18</v>
      </c>
      <c r="E149" s="1200"/>
      <c r="F149" s="1200"/>
      <c r="G149" s="1200"/>
      <c r="H149" s="1200"/>
      <c r="I149" s="1200"/>
      <c r="J149" s="1200"/>
      <c r="K149" s="1200"/>
      <c r="L149" s="1200"/>
      <c r="M149" s="1200"/>
      <c r="N149" s="1200"/>
      <c r="O149" s="1200"/>
      <c r="P149" s="1200"/>
      <c r="Q149" s="1200"/>
      <c r="R149" s="1201"/>
      <c r="S149" s="1202" t="s">
        <v>19</v>
      </c>
      <c r="T149" s="1203"/>
      <c r="U149" s="1204"/>
      <c r="V149" s="1208" t="s">
        <v>22</v>
      </c>
      <c r="W149" s="1209"/>
      <c r="X149" s="1210"/>
    </row>
    <row r="150" spans="2:24" ht="30" customHeight="1" thickBot="1">
      <c r="B150" s="973" t="s">
        <v>17</v>
      </c>
      <c r="C150" s="974"/>
      <c r="D150" s="1199" t="s">
        <v>27</v>
      </c>
      <c r="E150" s="1200"/>
      <c r="F150" s="1201"/>
      <c r="G150" s="1199" t="s">
        <v>26</v>
      </c>
      <c r="H150" s="1200"/>
      <c r="I150" s="1211"/>
      <c r="J150" s="1199" t="s">
        <v>254</v>
      </c>
      <c r="K150" s="1200"/>
      <c r="L150" s="1211"/>
      <c r="M150" s="1199" t="s">
        <v>253</v>
      </c>
      <c r="N150" s="1200"/>
      <c r="O150" s="1211"/>
      <c r="P150" s="1199" t="s">
        <v>20</v>
      </c>
      <c r="Q150" s="1200"/>
      <c r="R150" s="1201"/>
      <c r="S150" s="1205"/>
      <c r="T150" s="1206"/>
      <c r="U150" s="1207"/>
      <c r="V150" s="1212" t="s">
        <v>20</v>
      </c>
      <c r="W150" s="1213"/>
      <c r="X150" s="1214"/>
    </row>
    <row r="151" spans="2:24" ht="30" customHeight="1" thickBot="1">
      <c r="B151" s="975"/>
      <c r="C151" s="976" t="s">
        <v>21</v>
      </c>
      <c r="D151" s="977" t="s">
        <v>5</v>
      </c>
      <c r="E151" s="978" t="s">
        <v>6</v>
      </c>
      <c r="F151" s="979" t="s">
        <v>7</v>
      </c>
      <c r="G151" s="986" t="s">
        <v>5</v>
      </c>
      <c r="H151" s="987" t="s">
        <v>6</v>
      </c>
      <c r="I151" s="979" t="s">
        <v>7</v>
      </c>
      <c r="J151" s="990" t="s">
        <v>5</v>
      </c>
      <c r="K151" s="988" t="s">
        <v>6</v>
      </c>
      <c r="L151" s="989" t="s">
        <v>7</v>
      </c>
      <c r="M151" s="986" t="s">
        <v>5</v>
      </c>
      <c r="N151" s="987" t="s">
        <v>6</v>
      </c>
      <c r="O151" s="979" t="s">
        <v>7</v>
      </c>
      <c r="P151" s="976" t="s">
        <v>5</v>
      </c>
      <c r="Q151" s="978" t="s">
        <v>6</v>
      </c>
      <c r="R151" s="979" t="s">
        <v>7</v>
      </c>
      <c r="S151" s="976" t="s">
        <v>5</v>
      </c>
      <c r="T151" s="978" t="s">
        <v>6</v>
      </c>
      <c r="U151" s="979" t="s">
        <v>7</v>
      </c>
      <c r="V151" s="977" t="s">
        <v>5</v>
      </c>
      <c r="W151" s="978" t="s">
        <v>6</v>
      </c>
      <c r="X151" s="992" t="s">
        <v>7</v>
      </c>
    </row>
    <row r="152" spans="2:24" ht="29.25" customHeight="1">
      <c r="B152" s="739"/>
      <c r="C152" s="920" t="s">
        <v>291</v>
      </c>
      <c r="D152" s="783"/>
      <c r="E152" s="1136"/>
      <c r="F152" s="1135"/>
      <c r="G152" s="783"/>
      <c r="H152" s="767"/>
      <c r="I152" s="768"/>
      <c r="J152" s="770"/>
      <c r="K152" s="767"/>
      <c r="L152" s="768"/>
      <c r="M152" s="770"/>
      <c r="N152" s="767"/>
      <c r="O152" s="768"/>
      <c r="P152" s="1138"/>
      <c r="Q152" s="906"/>
      <c r="R152" s="907"/>
      <c r="S152" s="770"/>
      <c r="T152" s="767"/>
      <c r="U152" s="768"/>
      <c r="V152" s="1142"/>
      <c r="W152" s="901"/>
      <c r="X152" s="900"/>
    </row>
    <row r="153" spans="2:24" ht="29.25" customHeight="1">
      <c r="B153" s="737" t="s">
        <v>197</v>
      </c>
      <c r="C153" s="920" t="s">
        <v>327</v>
      </c>
      <c r="D153" s="902">
        <v>2</v>
      </c>
      <c r="E153" s="771"/>
      <c r="F153" s="863">
        <f>SUM(D153:E153)</f>
        <v>2</v>
      </c>
      <c r="G153" s="783"/>
      <c r="H153" s="767"/>
      <c r="I153" s="768"/>
      <c r="J153" s="770"/>
      <c r="K153" s="767"/>
      <c r="L153" s="768"/>
      <c r="M153" s="770"/>
      <c r="N153" s="767"/>
      <c r="O153" s="768"/>
      <c r="P153" s="1139">
        <f>+D153+G153+J153+M153</f>
        <v>2</v>
      </c>
      <c r="Q153" s="770"/>
      <c r="R153" s="870">
        <f>SUM(P153:Q153)</f>
        <v>2</v>
      </c>
      <c r="S153" s="770"/>
      <c r="T153" s="767"/>
      <c r="U153" s="768"/>
      <c r="V153" s="780">
        <f aca="true" t="shared" si="25" ref="V153:V163">+P153+S153</f>
        <v>2</v>
      </c>
      <c r="W153" s="901"/>
      <c r="X153" s="805">
        <f>SUM(V153:W153)</f>
        <v>2</v>
      </c>
    </row>
    <row r="154" spans="2:24" ht="29.25" customHeight="1">
      <c r="B154" s="737"/>
      <c r="C154" s="920" t="s">
        <v>328</v>
      </c>
      <c r="D154" s="783"/>
      <c r="E154" s="771"/>
      <c r="F154" s="1135"/>
      <c r="G154" s="783"/>
      <c r="H154" s="767"/>
      <c r="I154" s="768"/>
      <c r="J154" s="770"/>
      <c r="K154" s="767"/>
      <c r="L154" s="768"/>
      <c r="M154" s="770"/>
      <c r="N154" s="767"/>
      <c r="O154" s="768"/>
      <c r="P154" s="768"/>
      <c r="Q154" s="770"/>
      <c r="R154" s="768"/>
      <c r="S154" s="770"/>
      <c r="T154" s="767"/>
      <c r="U154" s="768"/>
      <c r="V154" s="1050"/>
      <c r="W154" s="906"/>
      <c r="X154" s="1050"/>
    </row>
    <row r="155" spans="2:24" ht="29.25" customHeight="1">
      <c r="B155" s="737"/>
      <c r="C155" s="920" t="s">
        <v>95</v>
      </c>
      <c r="D155" s="783"/>
      <c r="E155" s="771"/>
      <c r="F155" s="1135"/>
      <c r="G155" s="783"/>
      <c r="H155" s="767"/>
      <c r="I155" s="768"/>
      <c r="J155" s="770"/>
      <c r="K155" s="767"/>
      <c r="L155" s="768"/>
      <c r="M155" s="770"/>
      <c r="N155" s="767"/>
      <c r="O155" s="768"/>
      <c r="P155" s="768"/>
      <c r="Q155" s="770"/>
      <c r="R155" s="768"/>
      <c r="S155" s="770"/>
      <c r="T155" s="767"/>
      <c r="U155" s="768"/>
      <c r="V155" s="1050"/>
      <c r="W155" s="906"/>
      <c r="X155" s="1050"/>
    </row>
    <row r="156" spans="2:24" ht="29.25" customHeight="1">
      <c r="B156" s="737"/>
      <c r="C156" s="920" t="s">
        <v>211</v>
      </c>
      <c r="D156" s="902">
        <v>2</v>
      </c>
      <c r="E156" s="771"/>
      <c r="F156" s="863">
        <f>SUM(D156:E156)</f>
        <v>2</v>
      </c>
      <c r="G156" s="783"/>
      <c r="H156" s="767"/>
      <c r="I156" s="768"/>
      <c r="J156" s="770"/>
      <c r="K156" s="767"/>
      <c r="L156" s="768"/>
      <c r="M156" s="770"/>
      <c r="N156" s="767"/>
      <c r="O156" s="768"/>
      <c r="P156" s="1139">
        <f>+D156+G156+J156+M156</f>
        <v>2</v>
      </c>
      <c r="Q156" s="770"/>
      <c r="R156" s="870">
        <f>SUM(P156:Q156)</f>
        <v>2</v>
      </c>
      <c r="S156" s="770"/>
      <c r="T156" s="767"/>
      <c r="U156" s="768"/>
      <c r="V156" s="780">
        <f t="shared" si="25"/>
        <v>2</v>
      </c>
      <c r="W156" s="906"/>
      <c r="X156" s="805">
        <f>SUM(V156:W156)</f>
        <v>2</v>
      </c>
    </row>
    <row r="157" spans="2:24" ht="29.25" customHeight="1">
      <c r="B157" s="737"/>
      <c r="C157" s="920" t="s">
        <v>212</v>
      </c>
      <c r="D157" s="902">
        <v>3</v>
      </c>
      <c r="E157" s="771"/>
      <c r="F157" s="863">
        <f>SUM(D157:E157)</f>
        <v>3</v>
      </c>
      <c r="G157" s="783"/>
      <c r="H157" s="767"/>
      <c r="I157" s="768"/>
      <c r="J157" s="770"/>
      <c r="K157" s="767"/>
      <c r="L157" s="768"/>
      <c r="M157" s="770"/>
      <c r="N157" s="767"/>
      <c r="O157" s="768"/>
      <c r="P157" s="1139">
        <f>+D157+G157+J157+M157</f>
        <v>3</v>
      </c>
      <c r="Q157" s="770"/>
      <c r="R157" s="870">
        <f>SUM(P157:Q157)</f>
        <v>3</v>
      </c>
      <c r="S157" s="770"/>
      <c r="T157" s="767"/>
      <c r="U157" s="768"/>
      <c r="V157" s="780">
        <f t="shared" si="25"/>
        <v>3</v>
      </c>
      <c r="W157" s="906"/>
      <c r="X157" s="805">
        <f>SUM(V157:W157)</f>
        <v>3</v>
      </c>
    </row>
    <row r="158" spans="2:24" ht="29.25" customHeight="1">
      <c r="B158" s="737"/>
      <c r="C158" s="920" t="s">
        <v>329</v>
      </c>
      <c r="D158" s="783"/>
      <c r="E158" s="771"/>
      <c r="F158" s="1135"/>
      <c r="G158" s="783"/>
      <c r="H158" s="767"/>
      <c r="I158" s="768"/>
      <c r="J158" s="1041">
        <v>2</v>
      </c>
      <c r="K158" s="772"/>
      <c r="L158" s="1042">
        <f>SUM(J158,K158)</f>
        <v>2</v>
      </c>
      <c r="M158" s="777"/>
      <c r="N158" s="772"/>
      <c r="O158" s="773"/>
      <c r="P158" s="1139">
        <f>+D158+G158+J158+M158</f>
        <v>2</v>
      </c>
      <c r="Q158" s="770"/>
      <c r="R158" s="870">
        <f>SUM(P158:Q158)</f>
        <v>2</v>
      </c>
      <c r="S158" s="770"/>
      <c r="T158" s="767"/>
      <c r="U158" s="768"/>
      <c r="V158" s="780">
        <f t="shared" si="25"/>
        <v>2</v>
      </c>
      <c r="W158" s="906"/>
      <c r="X158" s="805">
        <f>SUM(V158:W158)</f>
        <v>2</v>
      </c>
    </row>
    <row r="159" spans="2:24" ht="29.25" customHeight="1">
      <c r="B159" s="737" t="s">
        <v>150</v>
      </c>
      <c r="C159" s="921" t="s">
        <v>330</v>
      </c>
      <c r="D159" s="783"/>
      <c r="E159" s="771"/>
      <c r="F159" s="1135"/>
      <c r="G159" s="783"/>
      <c r="H159" s="767"/>
      <c r="I159" s="768"/>
      <c r="J159" s="777"/>
      <c r="K159" s="772"/>
      <c r="L159" s="1043"/>
      <c r="M159" s="777"/>
      <c r="N159" s="772"/>
      <c r="O159" s="773"/>
      <c r="P159" s="768"/>
      <c r="Q159" s="770"/>
      <c r="R159" s="768"/>
      <c r="S159" s="770"/>
      <c r="T159" s="767"/>
      <c r="U159" s="768"/>
      <c r="V159" s="1050"/>
      <c r="W159" s="906"/>
      <c r="X159" s="1050"/>
    </row>
    <row r="160" spans="2:24" ht="29.25" customHeight="1">
      <c r="B160" s="737"/>
      <c r="C160" s="920" t="s">
        <v>215</v>
      </c>
      <c r="D160" s="902">
        <v>2</v>
      </c>
      <c r="E160" s="771"/>
      <c r="F160" s="1040">
        <f>SUM(D160:E160)</f>
        <v>2</v>
      </c>
      <c r="G160" s="783"/>
      <c r="H160" s="767"/>
      <c r="I160" s="768"/>
      <c r="J160" s="777"/>
      <c r="K160" s="772"/>
      <c r="L160" s="1043"/>
      <c r="M160" s="777"/>
      <c r="N160" s="772"/>
      <c r="O160" s="773"/>
      <c r="P160" s="1139">
        <f>+D160+G160+J160+M160</f>
        <v>2</v>
      </c>
      <c r="Q160" s="770"/>
      <c r="R160" s="870">
        <f>SUM(P160:Q160)</f>
        <v>2</v>
      </c>
      <c r="S160" s="770"/>
      <c r="T160" s="767"/>
      <c r="U160" s="768"/>
      <c r="V160" s="780">
        <f t="shared" si="25"/>
        <v>2</v>
      </c>
      <c r="W160" s="906"/>
      <c r="X160" s="805">
        <f>SUM(V160:W160)</f>
        <v>2</v>
      </c>
    </row>
    <row r="161" spans="2:24" ht="29.25" customHeight="1">
      <c r="B161" s="737"/>
      <c r="C161" s="920" t="s">
        <v>232</v>
      </c>
      <c r="D161" s="783"/>
      <c r="E161" s="771"/>
      <c r="F161" s="1135"/>
      <c r="G161" s="783"/>
      <c r="H161" s="767"/>
      <c r="I161" s="768"/>
      <c r="J161" s="777"/>
      <c r="K161" s="772"/>
      <c r="L161" s="1043"/>
      <c r="M161" s="777"/>
      <c r="N161" s="772"/>
      <c r="O161" s="773"/>
      <c r="P161" s="768"/>
      <c r="Q161" s="770"/>
      <c r="R161" s="768"/>
      <c r="S161" s="770"/>
      <c r="T161" s="767"/>
      <c r="U161" s="768"/>
      <c r="V161" s="1050"/>
      <c r="W161" s="906"/>
      <c r="X161" s="1050"/>
    </row>
    <row r="162" spans="2:24" ht="29.25" customHeight="1">
      <c r="B162" s="738"/>
      <c r="C162" s="920" t="s">
        <v>233</v>
      </c>
      <c r="D162" s="783"/>
      <c r="E162" s="771"/>
      <c r="F162" s="1135"/>
      <c r="G162" s="783"/>
      <c r="H162" s="767"/>
      <c r="I162" s="768"/>
      <c r="J162" s="777"/>
      <c r="K162" s="772"/>
      <c r="L162" s="1043"/>
      <c r="M162" s="777"/>
      <c r="N162" s="772"/>
      <c r="O162" s="773"/>
      <c r="P162" s="768"/>
      <c r="Q162" s="770"/>
      <c r="R162" s="768"/>
      <c r="S162" s="770"/>
      <c r="T162" s="767"/>
      <c r="U162" s="768"/>
      <c r="V162" s="1050"/>
      <c r="W162" s="906"/>
      <c r="X162" s="1050"/>
    </row>
    <row r="163" spans="2:24" ht="29.25" customHeight="1">
      <c r="B163" s="737"/>
      <c r="C163" s="920" t="s">
        <v>236</v>
      </c>
      <c r="D163" s="902">
        <v>3</v>
      </c>
      <c r="E163" s="771"/>
      <c r="F163" s="863">
        <f>SUM(D163:E163)</f>
        <v>3</v>
      </c>
      <c r="G163" s="783"/>
      <c r="H163" s="767"/>
      <c r="I163" s="768"/>
      <c r="J163" s="777"/>
      <c r="K163" s="772"/>
      <c r="L163" s="1043"/>
      <c r="M163" s="1041">
        <v>2</v>
      </c>
      <c r="N163" s="772"/>
      <c r="O163" s="1134">
        <f>+M163+N163</f>
        <v>2</v>
      </c>
      <c r="P163" s="1139">
        <f>+D163+G163+J163+M163</f>
        <v>5</v>
      </c>
      <c r="Q163" s="770"/>
      <c r="R163" s="870">
        <f>SUM(P163:Q163)</f>
        <v>5</v>
      </c>
      <c r="S163" s="770"/>
      <c r="T163" s="767"/>
      <c r="U163" s="768"/>
      <c r="V163" s="780">
        <f t="shared" si="25"/>
        <v>5</v>
      </c>
      <c r="W163" s="906"/>
      <c r="X163" s="805">
        <f aca="true" t="shared" si="26" ref="X163:X169">SUM(V163:W163)</f>
        <v>5</v>
      </c>
    </row>
    <row r="164" spans="2:24" ht="29.25" customHeight="1">
      <c r="B164" s="737"/>
      <c r="C164" s="920" t="s">
        <v>214</v>
      </c>
      <c r="D164" s="783"/>
      <c r="E164" s="771"/>
      <c r="F164" s="1135"/>
      <c r="G164" s="783"/>
      <c r="H164" s="767"/>
      <c r="I164" s="768"/>
      <c r="J164" s="770"/>
      <c r="K164" s="767"/>
      <c r="L164" s="809"/>
      <c r="M164" s="770"/>
      <c r="N164" s="767"/>
      <c r="O164" s="809"/>
      <c r="P164" s="768"/>
      <c r="Q164" s="770"/>
      <c r="R164" s="768"/>
      <c r="S164" s="770"/>
      <c r="T164" s="767"/>
      <c r="U164" s="768"/>
      <c r="V164" s="1050"/>
      <c r="W164" s="906"/>
      <c r="X164" s="1050"/>
    </row>
    <row r="165" spans="2:24" ht="29.25" customHeight="1">
      <c r="B165" s="737" t="s">
        <v>156</v>
      </c>
      <c r="C165" s="922" t="s">
        <v>331</v>
      </c>
      <c r="D165" s="783"/>
      <c r="E165" s="771"/>
      <c r="F165" s="1044"/>
      <c r="G165" s="783"/>
      <c r="H165" s="767"/>
      <c r="I165" s="768"/>
      <c r="J165" s="770"/>
      <c r="K165" s="767"/>
      <c r="L165" s="809"/>
      <c r="M165" s="770"/>
      <c r="N165" s="767"/>
      <c r="O165" s="809"/>
      <c r="P165" s="768"/>
      <c r="Q165" s="770"/>
      <c r="R165" s="768"/>
      <c r="S165" s="770"/>
      <c r="T165" s="767"/>
      <c r="U165" s="768"/>
      <c r="V165" s="1050"/>
      <c r="W165" s="906"/>
      <c r="X165" s="1050"/>
    </row>
    <row r="166" spans="2:24" ht="29.25" customHeight="1">
      <c r="B166" s="737"/>
      <c r="C166" s="920" t="s">
        <v>264</v>
      </c>
      <c r="D166" s="783"/>
      <c r="E166" s="771"/>
      <c r="F166" s="1044"/>
      <c r="G166" s="783"/>
      <c r="H166" s="767"/>
      <c r="I166" s="768"/>
      <c r="J166" s="770"/>
      <c r="K166" s="767"/>
      <c r="L166" s="809"/>
      <c r="M166" s="770"/>
      <c r="N166" s="767"/>
      <c r="O166" s="809"/>
      <c r="P166" s="768"/>
      <c r="Q166" s="770"/>
      <c r="R166" s="768"/>
      <c r="S166" s="770"/>
      <c r="T166" s="767"/>
      <c r="U166" s="768"/>
      <c r="V166" s="1050"/>
      <c r="W166" s="906"/>
      <c r="X166" s="1050"/>
    </row>
    <row r="167" spans="2:24" ht="29.25" customHeight="1">
      <c r="B167" s="737"/>
      <c r="C167" s="920" t="s">
        <v>201</v>
      </c>
      <c r="D167" s="783"/>
      <c r="E167" s="771"/>
      <c r="F167" s="1044"/>
      <c r="G167" s="783"/>
      <c r="H167" s="767"/>
      <c r="I167" s="768"/>
      <c r="J167" s="770"/>
      <c r="K167" s="767"/>
      <c r="L167" s="809"/>
      <c r="M167" s="770"/>
      <c r="N167" s="767"/>
      <c r="O167" s="809"/>
      <c r="P167" s="768"/>
      <c r="Q167" s="770"/>
      <c r="R167" s="768"/>
      <c r="S167" s="770"/>
      <c r="T167" s="767"/>
      <c r="U167" s="768"/>
      <c r="V167" s="1050"/>
      <c r="W167" s="906"/>
      <c r="X167" s="1050"/>
    </row>
    <row r="168" spans="2:24" ht="29.25" customHeight="1">
      <c r="B168" s="737"/>
      <c r="C168" s="920" t="s">
        <v>332</v>
      </c>
      <c r="D168" s="902">
        <v>1</v>
      </c>
      <c r="E168" s="771"/>
      <c r="F168" s="863">
        <f>SUM(D168:E168)</f>
        <v>1</v>
      </c>
      <c r="G168" s="783"/>
      <c r="H168" s="767"/>
      <c r="I168" s="768"/>
      <c r="J168" s="1045">
        <v>2</v>
      </c>
      <c r="K168" s="767"/>
      <c r="L168" s="805">
        <f>SUM(J168,K168)</f>
        <v>2</v>
      </c>
      <c r="M168" s="868">
        <v>19</v>
      </c>
      <c r="N168" s="767"/>
      <c r="O168" s="805">
        <f>SUM(M168,N168)</f>
        <v>19</v>
      </c>
      <c r="P168" s="1139">
        <f>+D168+G168+J168+M168</f>
        <v>22</v>
      </c>
      <c r="Q168" s="770"/>
      <c r="R168" s="870">
        <f>SUM(P168:Q168)</f>
        <v>22</v>
      </c>
      <c r="S168" s="770"/>
      <c r="T168" s="767"/>
      <c r="U168" s="768"/>
      <c r="V168" s="788">
        <f>+D168+J168+M168+S168</f>
        <v>22</v>
      </c>
      <c r="W168" s="906"/>
      <c r="X168" s="805">
        <f t="shared" si="26"/>
        <v>22</v>
      </c>
    </row>
    <row r="169" spans="2:24" ht="29.25" customHeight="1">
      <c r="B169" s="737"/>
      <c r="C169" s="920" t="s">
        <v>202</v>
      </c>
      <c r="D169" s="902">
        <v>1</v>
      </c>
      <c r="E169" s="771"/>
      <c r="F169" s="863">
        <f>SUM(D169:E169)</f>
        <v>1</v>
      </c>
      <c r="G169" s="1046"/>
      <c r="H169" s="1047"/>
      <c r="I169" s="1043"/>
      <c r="J169" s="770"/>
      <c r="K169" s="767"/>
      <c r="L169" s="809"/>
      <c r="M169" s="770"/>
      <c r="N169" s="767"/>
      <c r="O169" s="768"/>
      <c r="P169" s="1139">
        <f>+D169+G169+J169+M169</f>
        <v>1</v>
      </c>
      <c r="Q169" s="770"/>
      <c r="R169" s="870">
        <f>SUM(P169:Q169)</f>
        <v>1</v>
      </c>
      <c r="S169" s="770"/>
      <c r="T169" s="767"/>
      <c r="U169" s="768"/>
      <c r="V169" s="780">
        <f>+P169+S169</f>
        <v>1</v>
      </c>
      <c r="W169" s="906"/>
      <c r="X169" s="805">
        <f t="shared" si="26"/>
        <v>1</v>
      </c>
    </row>
    <row r="170" spans="2:24" ht="29.25" customHeight="1" thickBot="1">
      <c r="B170" s="737"/>
      <c r="C170" s="920" t="s">
        <v>333</v>
      </c>
      <c r="D170" s="783"/>
      <c r="E170" s="1137"/>
      <c r="F170" s="1044"/>
      <c r="G170" s="1046"/>
      <c r="H170" s="1047"/>
      <c r="I170" s="773"/>
      <c r="J170" s="770"/>
      <c r="K170" s="767"/>
      <c r="L170" s="768"/>
      <c r="M170" s="770"/>
      <c r="N170" s="767"/>
      <c r="O170" s="768"/>
      <c r="P170" s="778"/>
      <c r="Q170" s="770"/>
      <c r="R170" s="768"/>
      <c r="S170" s="770"/>
      <c r="T170" s="767"/>
      <c r="U170" s="768"/>
      <c r="V170" s="1050"/>
      <c r="W170" s="906"/>
      <c r="X170" s="1050"/>
    </row>
    <row r="171" spans="2:24" ht="29.25" customHeight="1" thickBot="1">
      <c r="B171" s="741"/>
      <c r="C171" s="365" t="s">
        <v>20</v>
      </c>
      <c r="D171" s="626">
        <f>SUM(D114:D170)</f>
        <v>33</v>
      </c>
      <c r="E171" s="677">
        <f>SUM(E114:E170)</f>
        <v>0</v>
      </c>
      <c r="F171" s="676">
        <f aca="true" t="shared" si="27" ref="F171:F176">SUM(D171:E171)</f>
        <v>33</v>
      </c>
      <c r="G171" s="673">
        <f>SUM(G114:G170)</f>
        <v>0</v>
      </c>
      <c r="H171" s="673">
        <f>SUM(H114:H170)</f>
        <v>0</v>
      </c>
      <c r="I171" s="675">
        <f>SUM(G171,H171)</f>
        <v>0</v>
      </c>
      <c r="J171" s="674">
        <f>SUM(J129:J170)</f>
        <v>4</v>
      </c>
      <c r="K171" s="628">
        <f>SUM(K129:K170)</f>
        <v>0</v>
      </c>
      <c r="L171" s="678">
        <f>SUM(J171:K171)</f>
        <v>4</v>
      </c>
      <c r="M171" s="628">
        <f>SUM(M129:M170)</f>
        <v>21</v>
      </c>
      <c r="N171" s="679">
        <f>SUM(N129:N170)</f>
        <v>0</v>
      </c>
      <c r="O171" s="678">
        <f>SUM(M171:N171)</f>
        <v>21</v>
      </c>
      <c r="P171" s="676">
        <f>SUM(D171+J171+M171)</f>
        <v>58</v>
      </c>
      <c r="Q171" s="627">
        <f>SUM(E171,K171,N171)</f>
        <v>0</v>
      </c>
      <c r="R171" s="629">
        <f aca="true" t="shared" si="28" ref="R171:R176">SUM(P171:Q171)</f>
        <v>58</v>
      </c>
      <c r="S171" s="630">
        <f>SUM(S114:S170)</f>
        <v>14</v>
      </c>
      <c r="T171" s="631">
        <f>SUM(T114:T170)</f>
        <v>0</v>
      </c>
      <c r="U171" s="632">
        <f>SUM(S171:T171)</f>
        <v>14</v>
      </c>
      <c r="V171" s="633">
        <f>SUM(V114:V170)</f>
        <v>72</v>
      </c>
      <c r="W171" s="634">
        <f>SUM(W114:W170)</f>
        <v>0</v>
      </c>
      <c r="X171" s="632">
        <f aca="true" t="shared" si="29" ref="X171:X176">SUM(V171:W171)</f>
        <v>72</v>
      </c>
    </row>
    <row r="172" spans="2:24" ht="29.25" customHeight="1">
      <c r="B172" s="736"/>
      <c r="C172" s="923" t="s">
        <v>266</v>
      </c>
      <c r="D172" s="926"/>
      <c r="E172" s="924">
        <v>1</v>
      </c>
      <c r="F172" s="925">
        <f t="shared" si="27"/>
        <v>1</v>
      </c>
      <c r="G172" s="926"/>
      <c r="H172" s="927"/>
      <c r="I172" s="928"/>
      <c r="J172" s="929"/>
      <c r="K172" s="927"/>
      <c r="L172" s="928"/>
      <c r="M172" s="929"/>
      <c r="N172" s="927"/>
      <c r="O172" s="928"/>
      <c r="P172" s="939"/>
      <c r="Q172" s="930">
        <f>+E172</f>
        <v>1</v>
      </c>
      <c r="R172" s="925">
        <f t="shared" si="28"/>
        <v>1</v>
      </c>
      <c r="S172" s="931"/>
      <c r="T172" s="932"/>
      <c r="U172" s="933"/>
      <c r="V172" s="931"/>
      <c r="W172" s="934">
        <f>+Q172+T172</f>
        <v>1</v>
      </c>
      <c r="X172" s="935">
        <f t="shared" si="29"/>
        <v>1</v>
      </c>
    </row>
    <row r="173" spans="2:24" ht="29.25" customHeight="1">
      <c r="B173" s="737" t="s">
        <v>265</v>
      </c>
      <c r="C173" s="742" t="s">
        <v>309</v>
      </c>
      <c r="D173" s="936"/>
      <c r="E173" s="937"/>
      <c r="F173" s="938"/>
      <c r="G173" s="936"/>
      <c r="H173" s="937"/>
      <c r="I173" s="938"/>
      <c r="J173" s="939"/>
      <c r="K173" s="937"/>
      <c r="L173" s="938"/>
      <c r="M173" s="939"/>
      <c r="N173" s="937"/>
      <c r="O173" s="938"/>
      <c r="P173" s="939"/>
      <c r="Q173" s="937"/>
      <c r="R173" s="938"/>
      <c r="S173" s="939"/>
      <c r="T173" s="937"/>
      <c r="U173" s="938"/>
      <c r="V173" s="939"/>
      <c r="W173" s="937"/>
      <c r="X173" s="938"/>
    </row>
    <row r="174" spans="2:24" ht="29.25" customHeight="1">
      <c r="B174" s="737"/>
      <c r="C174" s="743" t="s">
        <v>310</v>
      </c>
      <c r="D174" s="940"/>
      <c r="E174" s="941"/>
      <c r="F174" s="942"/>
      <c r="G174" s="940"/>
      <c r="H174" s="941"/>
      <c r="I174" s="942"/>
      <c r="J174" s="943"/>
      <c r="K174" s="941"/>
      <c r="L174" s="942"/>
      <c r="M174" s="943"/>
      <c r="N174" s="941"/>
      <c r="O174" s="942"/>
      <c r="P174" s="943"/>
      <c r="Q174" s="941"/>
      <c r="R174" s="942"/>
      <c r="S174" s="943"/>
      <c r="T174" s="941"/>
      <c r="U174" s="942"/>
      <c r="V174" s="943"/>
      <c r="W174" s="941"/>
      <c r="X174" s="942"/>
    </row>
    <row r="175" spans="2:24" ht="29.25" customHeight="1" thickBot="1">
      <c r="B175" s="737" t="s">
        <v>156</v>
      </c>
      <c r="C175" s="744" t="s">
        <v>334</v>
      </c>
      <c r="D175" s="944"/>
      <c r="E175" s="945"/>
      <c r="F175" s="946"/>
      <c r="G175" s="944"/>
      <c r="H175" s="945"/>
      <c r="I175" s="946"/>
      <c r="J175" s="944"/>
      <c r="K175" s="945"/>
      <c r="L175" s="946"/>
      <c r="M175" s="944"/>
      <c r="N175" s="945"/>
      <c r="O175" s="946"/>
      <c r="P175" s="944"/>
      <c r="Q175" s="945"/>
      <c r="R175" s="946"/>
      <c r="S175" s="944"/>
      <c r="T175" s="945"/>
      <c r="U175" s="946"/>
      <c r="V175" s="944"/>
      <c r="W175" s="945"/>
      <c r="X175" s="946"/>
    </row>
    <row r="176" spans="2:25" ht="29.25" customHeight="1" thickBot="1">
      <c r="B176" s="919"/>
      <c r="C176" s="952" t="s">
        <v>20</v>
      </c>
      <c r="D176" s="947">
        <f>SUM(D172:D175)</f>
        <v>0</v>
      </c>
      <c r="E176" s="947">
        <f>SUM(E172:E175)</f>
        <v>1</v>
      </c>
      <c r="F176" s="948">
        <f t="shared" si="27"/>
        <v>1</v>
      </c>
      <c r="G176" s="1145">
        <v>0</v>
      </c>
      <c r="H176" s="1146">
        <v>0</v>
      </c>
      <c r="I176" s="1145">
        <v>0</v>
      </c>
      <c r="J176" s="1147">
        <v>0</v>
      </c>
      <c r="K176" s="1146">
        <v>0</v>
      </c>
      <c r="L176" s="1145">
        <v>0</v>
      </c>
      <c r="M176" s="1147">
        <v>0</v>
      </c>
      <c r="N176" s="1146">
        <v>0</v>
      </c>
      <c r="O176" s="1145">
        <v>0</v>
      </c>
      <c r="P176" s="948">
        <f>+D176</f>
        <v>0</v>
      </c>
      <c r="Q176" s="947">
        <f>+E176</f>
        <v>1</v>
      </c>
      <c r="R176" s="947">
        <f t="shared" si="28"/>
        <v>1</v>
      </c>
      <c r="S176" s="1145">
        <v>0</v>
      </c>
      <c r="T176" s="1145">
        <v>0</v>
      </c>
      <c r="U176" s="1147">
        <v>0</v>
      </c>
      <c r="V176" s="949">
        <f>+P176</f>
        <v>0</v>
      </c>
      <c r="W176" s="949">
        <f>+Q176</f>
        <v>1</v>
      </c>
      <c r="X176" s="950">
        <f t="shared" si="29"/>
        <v>1</v>
      </c>
      <c r="Y176" s="345"/>
    </row>
    <row r="177" spans="2:25" ht="29.25" customHeight="1" thickBot="1" thickTop="1">
      <c r="B177" s="1221" t="s">
        <v>213</v>
      </c>
      <c r="C177" s="1222"/>
      <c r="D177" s="951">
        <f>+D38+D76+D105+D171+D176</f>
        <v>176</v>
      </c>
      <c r="E177" s="951">
        <f>+E38+E76+E105+E171+E176</f>
        <v>177</v>
      </c>
      <c r="F177" s="951">
        <f>+D177+E177</f>
        <v>353</v>
      </c>
      <c r="G177" s="951">
        <f>+G38+G76+G105+G171+G176</f>
        <v>0</v>
      </c>
      <c r="H177" s="951">
        <f>+H38+H76+H105+H171+H176</f>
        <v>0</v>
      </c>
      <c r="I177" s="951">
        <f>+G177+H177</f>
        <v>0</v>
      </c>
      <c r="J177" s="951">
        <f>+J38+J76+J105+J171+J176</f>
        <v>29</v>
      </c>
      <c r="K177" s="951">
        <f>+K38+K76+K105+K171+K176</f>
        <v>37</v>
      </c>
      <c r="L177" s="951">
        <f>+J177+K177</f>
        <v>66</v>
      </c>
      <c r="M177" s="951">
        <f>+M38+M76+M105+M171+M176</f>
        <v>86</v>
      </c>
      <c r="N177" s="951">
        <f>+N38+N76+N105+N171+N176</f>
        <v>113</v>
      </c>
      <c r="O177" s="951">
        <f>+M177+N177</f>
        <v>199</v>
      </c>
      <c r="P177" s="951">
        <f>+P38+P76+P105+P171+P176</f>
        <v>291</v>
      </c>
      <c r="Q177" s="951">
        <f>+Q38+Q76+Q105+Q171+Q176</f>
        <v>327</v>
      </c>
      <c r="R177" s="951">
        <f>+P177+Q177</f>
        <v>618</v>
      </c>
      <c r="S177" s="951">
        <f>+S38+S76+S105+S171+S176</f>
        <v>57</v>
      </c>
      <c r="T177" s="951">
        <f>+T38+T76+T105+T171+T176</f>
        <v>41</v>
      </c>
      <c r="U177" s="951">
        <f>+S177+T177</f>
        <v>98</v>
      </c>
      <c r="V177" s="951">
        <f>+V38+V76+V105+V171+V176</f>
        <v>348</v>
      </c>
      <c r="W177" s="951">
        <f>+W38+W76+W105+W171+W176</f>
        <v>368</v>
      </c>
      <c r="X177" s="951">
        <f>+V177+W177</f>
        <v>716</v>
      </c>
      <c r="Y177" s="345"/>
    </row>
    <row r="178" spans="2:25" ht="29.25" customHeight="1" thickTop="1">
      <c r="B178" s="1223" t="s">
        <v>352</v>
      </c>
      <c r="C178" s="1223"/>
      <c r="G178" s="4"/>
      <c r="H178" s="4"/>
      <c r="I178" s="4"/>
      <c r="J178" s="4"/>
      <c r="K178" s="4"/>
      <c r="L178" s="4"/>
      <c r="M178" s="4"/>
      <c r="N178" s="4"/>
      <c r="O178" s="4"/>
      <c r="Y178" s="345"/>
    </row>
    <row r="179" spans="2:25" s="345" customFormat="1" ht="29.25" customHeight="1">
      <c r="B179" s="1223"/>
      <c r="C179" s="1223"/>
      <c r="D179" s="1223"/>
      <c r="E179" s="1223"/>
      <c r="F179" s="1223"/>
      <c r="G179" s="1223"/>
      <c r="H179" s="1223"/>
      <c r="I179" s="1223"/>
      <c r="J179" s="1223"/>
      <c r="K179" s="1223"/>
      <c r="L179" s="1223"/>
      <c r="M179" s="1223"/>
      <c r="N179" s="1223"/>
      <c r="O179" s="1223"/>
      <c r="P179"/>
      <c r="Q179"/>
      <c r="R179"/>
      <c r="S179"/>
      <c r="T179"/>
      <c r="U179"/>
      <c r="V179"/>
      <c r="W179"/>
      <c r="X179"/>
      <c r="Y179"/>
    </row>
    <row r="180" spans="2:25" s="345" customFormat="1" ht="29.25" customHeight="1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2:25" s="345" customFormat="1" ht="15" customHeight="1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3" ht="25.5" customHeight="1"/>
    <row r="185" ht="15" customHeight="1"/>
  </sheetData>
  <sheetProtection/>
  <mergeCells count="74">
    <mergeCell ref="B179:O179"/>
    <mergeCell ref="B1:X1"/>
    <mergeCell ref="B2:X2"/>
    <mergeCell ref="B3:X3"/>
    <mergeCell ref="V4:X4"/>
    <mergeCell ref="S4:U5"/>
    <mergeCell ref="V5:X5"/>
    <mergeCell ref="P5:R5"/>
    <mergeCell ref="D4:R4"/>
    <mergeCell ref="D5:F5"/>
    <mergeCell ref="C36:X36"/>
    <mergeCell ref="C7:X7"/>
    <mergeCell ref="V80:X80"/>
    <mergeCell ref="J5:L5"/>
    <mergeCell ref="M5:O5"/>
    <mergeCell ref="G5:I5"/>
    <mergeCell ref="C12:X12"/>
    <mergeCell ref="C17:X17"/>
    <mergeCell ref="C20:X20"/>
    <mergeCell ref="C25:X25"/>
    <mergeCell ref="B177:C177"/>
    <mergeCell ref="B178:C178"/>
    <mergeCell ref="B77:X77"/>
    <mergeCell ref="B78:X78"/>
    <mergeCell ref="P81:R81"/>
    <mergeCell ref="V81:X81"/>
    <mergeCell ref="B108:X108"/>
    <mergeCell ref="B109:X109"/>
    <mergeCell ref="B110:X110"/>
    <mergeCell ref="B111:C111"/>
    <mergeCell ref="C28:X28"/>
    <mergeCell ref="C34:X34"/>
    <mergeCell ref="B79:X79"/>
    <mergeCell ref="B80:C80"/>
    <mergeCell ref="D80:R80"/>
    <mergeCell ref="S80:U81"/>
    <mergeCell ref="D81:F81"/>
    <mergeCell ref="G81:I81"/>
    <mergeCell ref="J81:L81"/>
    <mergeCell ref="M81:O81"/>
    <mergeCell ref="D44:F44"/>
    <mergeCell ref="G44:I44"/>
    <mergeCell ref="J44:L44"/>
    <mergeCell ref="M44:O44"/>
    <mergeCell ref="P44:R44"/>
    <mergeCell ref="V44:X44"/>
    <mergeCell ref="C40:Y40"/>
    <mergeCell ref="C41:Y41"/>
    <mergeCell ref="C42:Y42"/>
    <mergeCell ref="B146:X146"/>
    <mergeCell ref="B147:X147"/>
    <mergeCell ref="B148:X148"/>
    <mergeCell ref="D43:R43"/>
    <mergeCell ref="S43:U44"/>
    <mergeCell ref="V43:X43"/>
    <mergeCell ref="D111:R111"/>
    <mergeCell ref="S111:U112"/>
    <mergeCell ref="V111:X111"/>
    <mergeCell ref="D112:F112"/>
    <mergeCell ref="G112:I112"/>
    <mergeCell ref="J112:L112"/>
    <mergeCell ref="M112:O112"/>
    <mergeCell ref="P112:R112"/>
    <mergeCell ref="V112:X112"/>
    <mergeCell ref="B149:C149"/>
    <mergeCell ref="D149:R149"/>
    <mergeCell ref="S149:U150"/>
    <mergeCell ref="V149:X149"/>
    <mergeCell ref="D150:F150"/>
    <mergeCell ref="G150:I150"/>
    <mergeCell ref="J150:L150"/>
    <mergeCell ref="M150:O150"/>
    <mergeCell ref="P150:R150"/>
    <mergeCell ref="V150:X150"/>
  </mergeCells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51" r:id="rId2"/>
  <rowBreaks count="4" manualBreakCount="4">
    <brk id="38" max="24" man="1"/>
    <brk id="76" max="255" man="1"/>
    <brk id="107" max="24" man="1"/>
    <brk id="14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2017-02-08T11:44:03Z</cp:lastPrinted>
  <dcterms:created xsi:type="dcterms:W3CDTF">2002-07-12T08:50:04Z</dcterms:created>
  <dcterms:modified xsi:type="dcterms:W3CDTF">2017-10-25T11:51:50Z</dcterms:modified>
  <cp:category/>
  <cp:version/>
  <cp:contentType/>
  <cp:contentStatus/>
</cp:coreProperties>
</file>